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nu_ad\shares\Почта\Общая\Совм отчеты бух бюдж доходн\Совместн отчет в УЭ (ежем до 20 числа)\2017 год\Для сайта\"/>
    </mc:Choice>
  </mc:AlternateContent>
  <bookViews>
    <workbookView xWindow="-90" yWindow="0" windowWidth="15135" windowHeight="12810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1" hidden="1">расходы!$A$3:$G$49</definedName>
    <definedName name="Z_6943B490_3070_4625_8DEE_85B509FE6D1B_.wvu.PrintArea" localSheetId="1" hidden="1">расходы!$A$1:$E$51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доходы!$A$1:$D$64</definedName>
    <definedName name="_xlnm.Print_Area" localSheetId="2">источники!$A$1:$C$20</definedName>
    <definedName name="_xlnm.Print_Area" localSheetId="1">расходы!$A$1:$E$51</definedName>
  </definedNames>
  <calcPr calcId="152511"/>
  <customWorkbookViews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</customWorkbookViews>
</workbook>
</file>

<file path=xl/calcChain.xml><?xml version="1.0" encoding="utf-8"?>
<calcChain xmlns="http://schemas.openxmlformats.org/spreadsheetml/2006/main">
  <c r="C53" i="5" l="1"/>
  <c r="B53" i="5"/>
  <c r="B52" i="5" l="1"/>
  <c r="B51" i="5" s="1"/>
  <c r="B46" i="5"/>
  <c r="B39" i="5"/>
  <c r="B38" i="5" s="1"/>
  <c r="B31" i="5"/>
  <c r="B30" i="5" s="1"/>
  <c r="B27" i="5"/>
  <c r="B24" i="5"/>
  <c r="B20" i="5"/>
  <c r="B18" i="5"/>
  <c r="B15" i="5"/>
  <c r="C20" i="5"/>
  <c r="D56" i="5"/>
  <c r="D57" i="5"/>
  <c r="D34" i="5"/>
  <c r="C39" i="5"/>
  <c r="B14" i="5" l="1"/>
  <c r="B12" i="5"/>
  <c r="D55" i="5" l="1"/>
  <c r="C31" i="5"/>
  <c r="C52" i="5" l="1"/>
  <c r="C51" i="5" s="1"/>
  <c r="C46" i="5" l="1"/>
  <c r="C38" i="5" l="1"/>
  <c r="C30" i="5"/>
  <c r="C27" i="5"/>
  <c r="C24" i="5"/>
  <c r="C18" i="5"/>
  <c r="C15" i="5"/>
  <c r="C12" i="5" l="1"/>
  <c r="C14" i="5"/>
  <c r="D14" i="5" s="1"/>
  <c r="D16" i="5"/>
  <c r="D17" i="5"/>
  <c r="D18" i="5"/>
  <c r="D19" i="5"/>
  <c r="D20" i="5"/>
  <c r="D21" i="5"/>
  <c r="D23" i="5"/>
  <c r="D24" i="5"/>
  <c r="D25" i="5"/>
  <c r="D26" i="5"/>
  <c r="D27" i="5"/>
  <c r="D28" i="5"/>
  <c r="D29" i="5"/>
  <c r="D30" i="5"/>
  <c r="D31" i="5"/>
  <c r="D32" i="5"/>
  <c r="D33" i="5"/>
  <c r="D35" i="5"/>
  <c r="D36" i="5"/>
  <c r="D37" i="5"/>
  <c r="D38" i="5"/>
  <c r="D39" i="5"/>
  <c r="D40" i="5"/>
  <c r="D42" i="5"/>
  <c r="D43" i="5"/>
  <c r="D45" i="5"/>
  <c r="D46" i="5"/>
  <c r="D47" i="5"/>
  <c r="D48" i="5"/>
  <c r="D49" i="5"/>
  <c r="D51" i="5"/>
  <c r="D52" i="5"/>
  <c r="D53" i="5"/>
  <c r="D58" i="5"/>
  <c r="D59" i="5"/>
  <c r="D15" i="5"/>
  <c r="D12" i="5" l="1"/>
</calcChain>
</file>

<file path=xl/sharedStrings.xml><?xml version="1.0" encoding="utf-8"?>
<sst xmlns="http://schemas.openxmlformats.org/spreadsheetml/2006/main" count="188" uniqueCount="172">
  <si>
    <t>Наименование показателя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</si>
  <si>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</si>
  <si>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</si>
  <si>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</si>
  <si>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</si>
  <si>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</si>
  <si>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</si>
  <si>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</si>
  <si>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</si>
  <si>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</si>
  <si>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</si>
  <si>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</si>
  <si>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</si>
  <si>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</si>
  <si>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</si>
  <si>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</si>
  <si>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</si>
  <si>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</si>
  <si>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</si>
  <si>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</si>
  <si>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</si>
  <si>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</si>
  <si>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</si>
  <si>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</si>
  <si>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</si>
  <si>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</si>
  <si>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</si>
  <si>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</si>
  <si>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</si>
  <si>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</si>
  <si>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</si>
  <si>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</si>
  <si>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</si>
  <si>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</si>
  <si>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</si>
  <si>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</si>
  <si>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</si>
  <si>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</si>
  <si>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</si>
  <si>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</si>
  <si>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</si>
  <si>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</si>
  <si>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</si>
  <si>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</si>
  <si>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</si>
  <si>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</si>
  <si>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</si>
  <si>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</si>
  <si>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</si>
  <si>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</si>
  <si>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</si>
  <si>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</si>
  <si>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</si>
  <si>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</si>
  <si>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</si>
  <si>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</si>
  <si>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</si>
  <si>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</si>
  <si>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</si>
  <si>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</si>
  <si>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</si>
  <si>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</si>
  <si>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</si>
  <si>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</si>
  <si>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</si>
  <si>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</si>
  <si>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</si>
  <si>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</si>
  <si>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</si>
  <si>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</si>
  <si>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</si>
  <si>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</si>
  <si>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</si>
  <si>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</si>
  <si>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</si>
  <si>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</si>
  <si>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</si>
  <si>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</si>
  <si>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</si>
  <si>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</si>
  <si>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</si>
  <si>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</si>
  <si>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</si>
  <si>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</si>
  <si>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</si>
  <si>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</si>
  <si>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</si>
  <si>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</si>
  <si>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</si>
  <si>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</si>
  <si>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</si>
  <si>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</si>
  <si>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</si>
  <si>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</si>
  <si>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</si>
  <si>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</si>
  <si>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</si>
  <si>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</si>
  <si>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</si>
  <si>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</si>
  <si>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</si>
  <si>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</si>
  <si>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</si>
  <si>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</si>
  <si>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</si>
  <si>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</si>
  <si>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</si>
  <si>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</si>
  <si>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</si>
  <si>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</si>
  <si>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</si>
  <si>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</si>
  <si>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</si>
  <si>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</si>
  <si>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</si>
  <si>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</si>
  <si>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</si>
  <si>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</si>
  <si>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</si>
  <si>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</si>
  <si>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</si>
  <si>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</si>
  <si>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</si>
  <si>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</si>
  <si>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</si>
  <si>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</si>
  <si>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</si>
  <si>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</si>
  <si>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</si>
  <si>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</si>
  <si>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</si>
  <si>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</si>
  <si>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</si>
  <si>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</si>
  <si>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</si>
  <si>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</si>
  <si>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</si>
  <si>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</si>
  <si>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</si>
  <si>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</si>
  <si>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</si>
  <si>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</si>
  <si>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</si>
  <si>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</si>
  <si>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</si>
  <si>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</si>
  <si>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</si>
  <si>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</si>
  <si>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</si>
  <si>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</si>
  <si>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Отчет об исполнении  бюджета муниципального образования город Норильск      
</t>
  </si>
  <si>
    <t>0107</t>
  </si>
  <si>
    <t>Обеспечение проведения выборов и референдумов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</si>
  <si>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</si>
  <si>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</si>
  <si>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</si>
  <si>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</si>
  <si>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</si>
  <si>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</si>
  <si>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 xml:space="preserve">Прочие безвозмездные поступления 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</si>
  <si>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</si>
  <si>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</si>
  <si>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</si>
  <si>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</si>
  <si>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Субсидия бюджетам на поддержку отрасли культуры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</si>
  <si>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</si>
  <si>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</si>
  <si>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обустройства мест массового отдыха населения (городских парков)</t>
  </si>
  <si>
    <t>по состоянию на 1 мая 2017 г.</t>
  </si>
  <si>
    <t>Субсидии бюджетам на реализацию федеральных целевых программ</t>
  </si>
  <si>
    <t>Код расхода по бюджетной классификации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</si>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</sst>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_р_._-;\-* #,##0.0_р_._-;_-* &quot;-&quot;?_р_._-;_-@_-"/>
    <numFmt numFmtId="166" formatCode="#,##0.0"/>
    <numFmt numFmtId="167" formatCode="#,##0.0_ ;[Red]\-#,##0.0\ 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0" xfId="0" applyFont="1" applyBorder="1" applyAlignment="1"/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6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6" fontId="0" fillId="0" borderId="0" xfId="0" applyNumberFormat="1"/>
    <xf numFmtId="166" fontId="1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 wrapText="1"/>
    </xf>
    <xf numFmtId="166" fontId="13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right" vertical="center" wrapText="1"/>
    </xf>
    <xf numFmtId="166" fontId="7" fillId="0" borderId="12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wrapText="1"/>
    </xf>
    <xf numFmtId="166" fontId="13" fillId="0" borderId="9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3" fillId="0" borderId="6" xfId="0" applyFont="1" applyFill="1" applyBorder="1" applyAlignment="1">
      <alignment wrapText="1"/>
    </xf>
    <xf numFmtId="164" fontId="13" fillId="0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6" fontId="0" fillId="0" borderId="0" xfId="0" applyNumberFormat="1" applyFont="1"/>
    <xf numFmtId="49" fontId="21" fillId="0" borderId="2" xfId="1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9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16" fillId="0" borderId="16" xfId="0" applyNumberFormat="1" applyFon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3" fillId="0" borderId="6" xfId="0" applyFont="1" applyBorder="1"/>
    <xf numFmtId="0" fontId="16" fillId="0" borderId="6" xfId="0" applyFont="1" applyBorder="1"/>
    <xf numFmtId="0" fontId="16" fillId="0" borderId="6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7" fillId="0" borderId="22" xfId="0" applyFont="1" applyBorder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Y66"/>
  <sheetViews>
    <sheetView tabSelected="1" view="pageBreakPreview" zoomScaleSheetLayoutView="100" workbookViewId="0">
      <selection activeCell="I13" sqref="I13"/>
    </sheetView>
  </sheetViews>
  <sheetFormatPr defaultRowHeight="15" x14ac:dyDescent="0.25"/>
  <cols>
    <col min="1" max="1" width="33.140625" bestFit="1" customWidth="1"/>
    <col min="2" max="2" width="17.7109375" customWidth="1"/>
    <col min="3" max="3" width="13.7109375" style="40" customWidth="1"/>
    <col min="4" max="5" width="11.42578125" bestFit="1" customWidth="1"/>
    <col min="6" max="6" width="11.28515625" customWidth="1"/>
  </cols>
  <sheetData>
    <row r="1" spans="1:181" x14ac:dyDescent="0.25">
      <c r="D1" s="89"/>
    </row>
    <row r="2" spans="1:181" x14ac:dyDescent="0.25">
      <c r="A2" s="8"/>
      <c r="B2" s="8"/>
      <c r="C2" s="41"/>
      <c r="D2" s="8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</row>
    <row r="3" spans="1:181" ht="15.75" x14ac:dyDescent="0.25">
      <c r="A3" s="90" t="s">
        <v>150</v>
      </c>
      <c r="B3" s="90"/>
      <c r="C3" s="90"/>
      <c r="D3" s="90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</row>
    <row r="4" spans="1:181" ht="15.75" x14ac:dyDescent="0.25">
      <c r="A4" s="91" t="s">
        <v>168</v>
      </c>
      <c r="B4" s="91"/>
      <c r="C4" s="91"/>
      <c r="D4" s="9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10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3"/>
      <c r="EE4" s="13"/>
      <c r="EF4" s="13"/>
      <c r="EG4" s="13"/>
      <c r="EH4" s="13"/>
      <c r="EI4" s="13"/>
      <c r="EJ4" s="13"/>
      <c r="EK4" s="13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</row>
    <row r="5" spans="1:181" x14ac:dyDescent="0.25">
      <c r="B5" s="28"/>
      <c r="C5" s="4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10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3"/>
      <c r="EE5" s="13"/>
      <c r="EF5" s="13"/>
      <c r="EG5" s="13"/>
      <c r="EH5" s="13"/>
      <c r="EI5" s="13"/>
      <c r="EJ5" s="13"/>
      <c r="EK5" s="13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</row>
    <row r="6" spans="1:181" x14ac:dyDescent="0.25">
      <c r="A6" s="33" t="s">
        <v>149</v>
      </c>
      <c r="B6" s="24"/>
      <c r="C6" s="4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10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3"/>
      <c r="EE6" s="13"/>
      <c r="EF6" s="13"/>
      <c r="EG6" s="13"/>
      <c r="EH6" s="13"/>
      <c r="EI6" s="13"/>
      <c r="EJ6" s="13"/>
      <c r="EK6" s="13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</row>
    <row r="7" spans="1:181" x14ac:dyDescent="0.25">
      <c r="A7" s="24" t="s">
        <v>91</v>
      </c>
      <c r="B7" s="24"/>
      <c r="C7" s="4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3"/>
      <c r="EE7" s="13"/>
      <c r="EF7" s="13"/>
      <c r="EG7" s="13"/>
      <c r="EH7" s="13"/>
      <c r="EI7" s="13"/>
      <c r="EJ7" s="13"/>
      <c r="EK7" s="13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</row>
    <row r="8" spans="1:181" ht="15" customHeight="1" x14ac:dyDescent="0.25">
      <c r="A8" s="33"/>
      <c r="B8" s="33"/>
      <c r="C8" s="4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3"/>
      <c r="EE8" s="13"/>
      <c r="EF8" s="13"/>
      <c r="EG8" s="13"/>
      <c r="EH8" s="13"/>
      <c r="EI8" s="13"/>
      <c r="EJ8" s="13"/>
      <c r="EK8" s="1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</row>
    <row r="9" spans="1:181" ht="27" customHeight="1" thickBot="1" x14ac:dyDescent="0.3">
      <c r="A9" s="100" t="s">
        <v>148</v>
      </c>
      <c r="B9" s="100"/>
      <c r="C9" s="100"/>
      <c r="D9" s="100"/>
      <c r="E9" s="36"/>
      <c r="F9" s="36"/>
      <c r="G9" s="36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3"/>
      <c r="EE9" s="13"/>
      <c r="EF9" s="13"/>
      <c r="EG9" s="13"/>
      <c r="EH9" s="13"/>
      <c r="EI9" s="13"/>
      <c r="EJ9" s="13"/>
      <c r="EK9" s="1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</row>
    <row r="10" spans="1:181" ht="36.75" customHeight="1" thickBot="1" x14ac:dyDescent="0.3">
      <c r="A10" s="105" t="s">
        <v>0</v>
      </c>
      <c r="B10" s="106" t="s">
        <v>89</v>
      </c>
      <c r="C10" s="107" t="s">
        <v>2</v>
      </c>
      <c r="D10" s="108" t="s">
        <v>3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3"/>
      <c r="EE10" s="13"/>
      <c r="EF10" s="13"/>
      <c r="EG10" s="13"/>
      <c r="EH10" s="13"/>
      <c r="EI10" s="13"/>
      <c r="EJ10" s="13"/>
      <c r="EK10" s="1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</row>
    <row r="11" spans="1:181" ht="15" customHeight="1" thickBot="1" x14ac:dyDescent="0.3">
      <c r="A11" s="96">
        <v>1</v>
      </c>
      <c r="B11" s="97">
        <v>2</v>
      </c>
      <c r="C11" s="98">
        <v>3</v>
      </c>
      <c r="D11" s="99">
        <v>4</v>
      </c>
    </row>
    <row r="12" spans="1:181" x14ac:dyDescent="0.25">
      <c r="A12" s="109" t="s">
        <v>90</v>
      </c>
      <c r="B12" s="94">
        <f t="shared" ref="B12" si="0">B15+B18+B20+B24+B27+B30+B38+B45+B46+B49+B50+B51</f>
        <v>16813939.699999999</v>
      </c>
      <c r="C12" s="94">
        <f>C15+C18+C20+C24+C27+C30+C38+C45+C46+C49+C50+C51</f>
        <v>5040524.3</v>
      </c>
      <c r="D12" s="95">
        <f>C12/B12</f>
        <v>0.29978246561690713</v>
      </c>
      <c r="E12" s="37"/>
    </row>
    <row r="13" spans="1:181" x14ac:dyDescent="0.25">
      <c r="A13" s="101" t="s">
        <v>5</v>
      </c>
      <c r="B13" s="35"/>
      <c r="C13" s="44"/>
      <c r="D13" s="49"/>
    </row>
    <row r="14" spans="1:181" x14ac:dyDescent="0.25">
      <c r="A14" s="102" t="s">
        <v>109</v>
      </c>
      <c r="B14" s="38">
        <f t="shared" ref="B14" si="1">B15+B18+B20+B24+B27+B30+B38+B45+B46+B49+B50</f>
        <v>7187431.5999999996</v>
      </c>
      <c r="C14" s="38">
        <f>C15+C18+C20+C24+C27+C30+C38+C45+C46+C49+C50</f>
        <v>2516080</v>
      </c>
      <c r="D14" s="49">
        <f>C14/B14</f>
        <v>0.35006663576457553</v>
      </c>
      <c r="E14" s="37"/>
    </row>
    <row r="15" spans="1:181" x14ac:dyDescent="0.25">
      <c r="A15" s="102" t="s">
        <v>110</v>
      </c>
      <c r="B15" s="45">
        <f t="shared" ref="B15" si="2">B16+B17</f>
        <v>4995924.7</v>
      </c>
      <c r="C15" s="45">
        <f>C16+C17</f>
        <v>1427132</v>
      </c>
      <c r="D15" s="50">
        <f>C15/B15</f>
        <v>0.28565922941152416</v>
      </c>
      <c r="E15" s="37"/>
    </row>
    <row r="16" spans="1:181" x14ac:dyDescent="0.25">
      <c r="A16" s="101" t="s">
        <v>107</v>
      </c>
      <c r="B16" s="32">
        <v>1476111.7</v>
      </c>
      <c r="C16" s="45">
        <v>314937.7</v>
      </c>
      <c r="D16" s="50">
        <f>C16/B16</f>
        <v>0.21335627920298986</v>
      </c>
    </row>
    <row r="17" spans="1:4" x14ac:dyDescent="0.25">
      <c r="A17" s="101" t="s">
        <v>108</v>
      </c>
      <c r="B17" s="32">
        <v>3519813</v>
      </c>
      <c r="C17" s="45">
        <v>1112194.3</v>
      </c>
      <c r="D17" s="50">
        <f>C17/B17</f>
        <v>0.31598107626740402</v>
      </c>
    </row>
    <row r="18" spans="1:4" ht="34.5" x14ac:dyDescent="0.25">
      <c r="A18" s="103" t="s">
        <v>111</v>
      </c>
      <c r="B18" s="45">
        <f t="shared" ref="B18" si="3">B19</f>
        <v>18978.900000000001</v>
      </c>
      <c r="C18" s="45">
        <f>C19</f>
        <v>5312.6</v>
      </c>
      <c r="D18" s="50">
        <f>C18/B18</f>
        <v>0.27992138638171865</v>
      </c>
    </row>
    <row r="19" spans="1:4" ht="34.5" x14ac:dyDescent="0.25">
      <c r="A19" s="34" t="s">
        <v>112</v>
      </c>
      <c r="B19" s="32">
        <v>18978.900000000001</v>
      </c>
      <c r="C19" s="45">
        <v>5312.6</v>
      </c>
      <c r="D19" s="50">
        <f>C19/B19</f>
        <v>0.27992138638171865</v>
      </c>
    </row>
    <row r="20" spans="1:4" x14ac:dyDescent="0.25">
      <c r="A20" s="102" t="s">
        <v>113</v>
      </c>
      <c r="B20" s="45">
        <f t="shared" ref="B20" si="4">B21+B22+B23</f>
        <v>169556.5</v>
      </c>
      <c r="C20" s="45">
        <f>C21+C22+C23</f>
        <v>75712.099999999991</v>
      </c>
      <c r="D20" s="50">
        <f>C20/B20</f>
        <v>0.44653021264298326</v>
      </c>
    </row>
    <row r="21" spans="1:4" ht="23.25" x14ac:dyDescent="0.25">
      <c r="A21" s="34" t="s">
        <v>114</v>
      </c>
      <c r="B21" s="32">
        <v>166904</v>
      </c>
      <c r="C21" s="45">
        <v>73822.899999999994</v>
      </c>
      <c r="D21" s="50">
        <f>C21/B21</f>
        <v>0.44230755404304267</v>
      </c>
    </row>
    <row r="22" spans="1:4" ht="15" customHeight="1" x14ac:dyDescent="0.25">
      <c r="A22" s="101" t="s">
        <v>115</v>
      </c>
      <c r="B22" s="32">
        <v>0</v>
      </c>
      <c r="C22" s="45">
        <v>0</v>
      </c>
      <c r="D22" s="50" t="s">
        <v>147</v>
      </c>
    </row>
    <row r="23" spans="1:4" ht="23.25" x14ac:dyDescent="0.25">
      <c r="A23" s="34" t="s">
        <v>116</v>
      </c>
      <c r="B23" s="32">
        <v>2652.5</v>
      </c>
      <c r="C23" s="45">
        <v>1889.2</v>
      </c>
      <c r="D23" s="50">
        <f>C23/B23</f>
        <v>0.7122337417530632</v>
      </c>
    </row>
    <row r="24" spans="1:4" x14ac:dyDescent="0.25">
      <c r="A24" s="102" t="s">
        <v>117</v>
      </c>
      <c r="B24" s="45">
        <f t="shared" ref="B24" si="5">B25+B26</f>
        <v>95093.8</v>
      </c>
      <c r="C24" s="45">
        <f>C25+C26</f>
        <v>16464.099999999999</v>
      </c>
      <c r="D24" s="50">
        <f>C24/B24</f>
        <v>0.17313536739514035</v>
      </c>
    </row>
    <row r="25" spans="1:4" x14ac:dyDescent="0.25">
      <c r="A25" s="101" t="s">
        <v>118</v>
      </c>
      <c r="B25" s="32">
        <v>84029.8</v>
      </c>
      <c r="C25" s="45">
        <v>12879.1</v>
      </c>
      <c r="D25" s="50">
        <f>C25/B25</f>
        <v>0.15326824531297231</v>
      </c>
    </row>
    <row r="26" spans="1:4" x14ac:dyDescent="0.25">
      <c r="A26" s="101" t="s">
        <v>119</v>
      </c>
      <c r="B26" s="32">
        <v>11064</v>
      </c>
      <c r="C26" s="45">
        <v>3584.9999999999982</v>
      </c>
      <c r="D26" s="50">
        <f>C26/B26</f>
        <v>0.32402386117136645</v>
      </c>
    </row>
    <row r="27" spans="1:4" x14ac:dyDescent="0.25">
      <c r="A27" s="102" t="s">
        <v>120</v>
      </c>
      <c r="B27" s="45">
        <f t="shared" ref="B27" si="6">B28+B29</f>
        <v>54876.800000000003</v>
      </c>
      <c r="C27" s="45">
        <f>C28+C29</f>
        <v>18262.5</v>
      </c>
      <c r="D27" s="50">
        <f>C27/B27</f>
        <v>0.33279090617528717</v>
      </c>
    </row>
    <row r="28" spans="1:4" ht="34.5" x14ac:dyDescent="0.25">
      <c r="A28" s="34" t="s">
        <v>121</v>
      </c>
      <c r="B28" s="32">
        <v>40841.800000000003</v>
      </c>
      <c r="C28" s="45">
        <v>10629.8</v>
      </c>
      <c r="D28" s="50">
        <f>C28/B28</f>
        <v>0.26026766694905706</v>
      </c>
    </row>
    <row r="29" spans="1:4" ht="45.75" x14ac:dyDescent="0.25">
      <c r="A29" s="34" t="s">
        <v>122</v>
      </c>
      <c r="B29" s="32">
        <v>14035</v>
      </c>
      <c r="C29" s="45">
        <v>7632.7</v>
      </c>
      <c r="D29" s="50">
        <f>C29/B29</f>
        <v>0.54383327395796222</v>
      </c>
    </row>
    <row r="30" spans="1:4" ht="45.75" x14ac:dyDescent="0.25">
      <c r="A30" s="103" t="s">
        <v>123</v>
      </c>
      <c r="B30" s="45">
        <f t="shared" ref="B30" si="7">B31+B36+B37</f>
        <v>638295.6</v>
      </c>
      <c r="C30" s="45">
        <f>C31+C36+C37</f>
        <v>296780</v>
      </c>
      <c r="D30" s="50">
        <f>C30/B30</f>
        <v>0.46495698858021267</v>
      </c>
    </row>
    <row r="31" spans="1:4" ht="102" x14ac:dyDescent="0.25">
      <c r="A31" s="34" t="s">
        <v>124</v>
      </c>
      <c r="B31" s="45">
        <f t="shared" ref="B31" si="8">B32+B33+B34+B35</f>
        <v>537310.19999999995</v>
      </c>
      <c r="C31" s="45">
        <f>C32+C33+C34+C35</f>
        <v>261771.5</v>
      </c>
      <c r="D31" s="50">
        <f>C31/B31</f>
        <v>0.4871887784747061</v>
      </c>
    </row>
    <row r="32" spans="1:4" ht="79.5" x14ac:dyDescent="0.25">
      <c r="A32" s="34" t="s">
        <v>125</v>
      </c>
      <c r="B32" s="32">
        <v>382626</v>
      </c>
      <c r="C32" s="45">
        <v>212946.4</v>
      </c>
      <c r="D32" s="50">
        <f>C32/B32</f>
        <v>0.5565392837914831</v>
      </c>
    </row>
    <row r="33" spans="1:4" ht="90.75" x14ac:dyDescent="0.25">
      <c r="A33" s="34" t="s">
        <v>126</v>
      </c>
      <c r="B33" s="32">
        <v>901.6</v>
      </c>
      <c r="C33" s="45">
        <v>524</v>
      </c>
      <c r="D33" s="50">
        <f>C33/B33</f>
        <v>0.58118899733806562</v>
      </c>
    </row>
    <row r="34" spans="1:4" ht="90.75" x14ac:dyDescent="0.25">
      <c r="A34" s="34" t="s">
        <v>127</v>
      </c>
      <c r="B34" s="32">
        <v>1045.2</v>
      </c>
      <c r="C34" s="45">
        <v>383.9</v>
      </c>
      <c r="D34" s="50">
        <f>C34/B34</f>
        <v>0.36729812476081131</v>
      </c>
    </row>
    <row r="35" spans="1:4" ht="45.75" x14ac:dyDescent="0.25">
      <c r="A35" s="34" t="s">
        <v>128</v>
      </c>
      <c r="B35" s="32">
        <v>152737.4</v>
      </c>
      <c r="C35" s="45">
        <v>47917.2</v>
      </c>
      <c r="D35" s="50">
        <f>C35/B35</f>
        <v>0.31372276862117593</v>
      </c>
    </row>
    <row r="36" spans="1:4" ht="23.25" x14ac:dyDescent="0.25">
      <c r="A36" s="34" t="s">
        <v>129</v>
      </c>
      <c r="B36" s="32">
        <v>2225</v>
      </c>
      <c r="C36" s="45">
        <v>0</v>
      </c>
      <c r="D36" s="50">
        <f>C36/B36</f>
        <v>0</v>
      </c>
    </row>
    <row r="37" spans="1:4" ht="102" x14ac:dyDescent="0.25">
      <c r="A37" s="34" t="s">
        <v>130</v>
      </c>
      <c r="B37" s="32">
        <v>98760.4</v>
      </c>
      <c r="C37" s="45">
        <v>35008.5</v>
      </c>
      <c r="D37" s="50">
        <f>C37/B37</f>
        <v>0.35447912321132763</v>
      </c>
    </row>
    <row r="38" spans="1:4" ht="23.25" x14ac:dyDescent="0.25">
      <c r="A38" s="103" t="s">
        <v>131</v>
      </c>
      <c r="B38" s="45">
        <f t="shared" ref="B38" si="9">B39</f>
        <v>21940</v>
      </c>
      <c r="C38" s="45">
        <f>C39</f>
        <v>8887.3000000000011</v>
      </c>
      <c r="D38" s="50">
        <f>C38/B38</f>
        <v>0.40507292616226076</v>
      </c>
    </row>
    <row r="39" spans="1:4" ht="23.25" x14ac:dyDescent="0.25">
      <c r="A39" s="34" t="s">
        <v>132</v>
      </c>
      <c r="B39" s="45">
        <f t="shared" ref="B39" si="10">B40+B41+B42+B43+B44</f>
        <v>21940</v>
      </c>
      <c r="C39" s="45">
        <f>C40+C41+C42+C43+C44</f>
        <v>8887.3000000000011</v>
      </c>
      <c r="D39" s="50">
        <f>C39/B39</f>
        <v>0.40507292616226076</v>
      </c>
    </row>
    <row r="40" spans="1:4" ht="34.5" x14ac:dyDescent="0.25">
      <c r="A40" s="34" t="s">
        <v>133</v>
      </c>
      <c r="B40" s="32">
        <v>1909.4</v>
      </c>
      <c r="C40" s="45">
        <v>399.1</v>
      </c>
      <c r="D40" s="50">
        <f>C40/B40</f>
        <v>0.20901853985545199</v>
      </c>
    </row>
    <row r="41" spans="1:4" ht="34.5" x14ac:dyDescent="0.25">
      <c r="A41" s="34" t="s">
        <v>134</v>
      </c>
      <c r="B41" s="32">
        <v>0</v>
      </c>
      <c r="C41" s="45">
        <v>10.8</v>
      </c>
      <c r="D41" s="50" t="s">
        <v>147</v>
      </c>
    </row>
    <row r="42" spans="1:4" ht="23.25" x14ac:dyDescent="0.25">
      <c r="A42" s="34" t="s">
        <v>135</v>
      </c>
      <c r="B42" s="32">
        <v>5596.6</v>
      </c>
      <c r="C42" s="45">
        <v>2839.4</v>
      </c>
      <c r="D42" s="50">
        <f>C42/B42</f>
        <v>0.50734374441625274</v>
      </c>
    </row>
    <row r="43" spans="1:4" ht="23.25" x14ac:dyDescent="0.25">
      <c r="A43" s="34" t="s">
        <v>136</v>
      </c>
      <c r="B43" s="32">
        <v>14434</v>
      </c>
      <c r="C43" s="45">
        <v>5637.1</v>
      </c>
      <c r="D43" s="50">
        <f>C43/B43</f>
        <v>0.39054316197866151</v>
      </c>
    </row>
    <row r="44" spans="1:4" ht="45.75" x14ac:dyDescent="0.25">
      <c r="A44" s="34" t="s">
        <v>165</v>
      </c>
      <c r="B44" s="45">
        <v>0</v>
      </c>
      <c r="C44" s="45">
        <v>0.9</v>
      </c>
      <c r="D44" s="63" t="s">
        <v>147</v>
      </c>
    </row>
    <row r="45" spans="1:4" ht="34.5" x14ac:dyDescent="0.25">
      <c r="A45" s="103" t="s">
        <v>137</v>
      </c>
      <c r="B45" s="32">
        <v>958.6</v>
      </c>
      <c r="C45" s="45">
        <v>275.89999999999998</v>
      </c>
      <c r="D45" s="50">
        <f>C45/B45</f>
        <v>0.28781556436469846</v>
      </c>
    </row>
    <row r="46" spans="1:4" ht="25.5" customHeight="1" x14ac:dyDescent="0.25">
      <c r="A46" s="103" t="s">
        <v>138</v>
      </c>
      <c r="B46" s="45">
        <f t="shared" ref="B46" si="11">B47+B48</f>
        <v>287596</v>
      </c>
      <c r="C46" s="45">
        <f>C47+C48</f>
        <v>127980.09999999999</v>
      </c>
      <c r="D46" s="50">
        <f>C46/B46</f>
        <v>0.44499958274802148</v>
      </c>
    </row>
    <row r="47" spans="1:4" ht="90.75" x14ac:dyDescent="0.25">
      <c r="A47" s="34" t="s">
        <v>161</v>
      </c>
      <c r="B47" s="32">
        <v>284596</v>
      </c>
      <c r="C47" s="45">
        <v>121948.9</v>
      </c>
      <c r="D47" s="50">
        <f>C47/B47</f>
        <v>0.4284982923161253</v>
      </c>
    </row>
    <row r="48" spans="1:4" ht="34.5" x14ac:dyDescent="0.25">
      <c r="A48" s="34" t="s">
        <v>162</v>
      </c>
      <c r="B48" s="32">
        <v>3000</v>
      </c>
      <c r="C48" s="45">
        <v>6031.2</v>
      </c>
      <c r="D48" s="50">
        <f>C48/B48</f>
        <v>2.0103999999999997</v>
      </c>
    </row>
    <row r="49" spans="1:6" ht="23.25" x14ac:dyDescent="0.25">
      <c r="A49" s="103" t="s">
        <v>139</v>
      </c>
      <c r="B49" s="32">
        <v>904210.7</v>
      </c>
      <c r="C49" s="45">
        <v>519093.1</v>
      </c>
      <c r="D49" s="50">
        <f>C49/B49</f>
        <v>0.57408422616542809</v>
      </c>
    </row>
    <row r="50" spans="1:6" x14ac:dyDescent="0.25">
      <c r="A50" s="103" t="s">
        <v>140</v>
      </c>
      <c r="B50" s="32">
        <v>0</v>
      </c>
      <c r="C50" s="45">
        <v>20180.3</v>
      </c>
      <c r="D50" s="50" t="s">
        <v>147</v>
      </c>
    </row>
    <row r="51" spans="1:6" x14ac:dyDescent="0.25">
      <c r="A51" s="103" t="s">
        <v>141</v>
      </c>
      <c r="B51" s="38">
        <f t="shared" ref="B51" si="12">B52+B60+B61+B62+B63+B64</f>
        <v>9626508.0999999996</v>
      </c>
      <c r="C51" s="38">
        <f>C52+C60+C61+C62+C63+C64</f>
        <v>2524444.2999999998</v>
      </c>
      <c r="D51" s="49">
        <f>C51/B51</f>
        <v>0.26223883819305155</v>
      </c>
    </row>
    <row r="52" spans="1:6" ht="34.5" x14ac:dyDescent="0.25">
      <c r="A52" s="103" t="s">
        <v>142</v>
      </c>
      <c r="B52" s="45">
        <f t="shared" ref="B52" si="13">B53+B59</f>
        <v>9626508.0999999996</v>
      </c>
      <c r="C52" s="45">
        <f>C53+C59</f>
        <v>2567805.2999999998</v>
      </c>
      <c r="D52" s="50">
        <f>C52/B52</f>
        <v>0.26674317138942621</v>
      </c>
      <c r="E52" s="37"/>
      <c r="F52" s="37"/>
    </row>
    <row r="53" spans="1:6" ht="34.5" x14ac:dyDescent="0.25">
      <c r="A53" s="34" t="s">
        <v>157</v>
      </c>
      <c r="B53" s="45">
        <f>B54+B58+B55+B56+B57</f>
        <v>3882793.5</v>
      </c>
      <c r="C53" s="45">
        <f>C54+C58+C55+C56+C57</f>
        <v>631478.5</v>
      </c>
      <c r="D53" s="50">
        <f>C53/B53</f>
        <v>0.16263509764297276</v>
      </c>
    </row>
    <row r="54" spans="1:6" s="61" customFormat="1" ht="23.25" x14ac:dyDescent="0.25">
      <c r="A54" s="62" t="s">
        <v>169</v>
      </c>
      <c r="B54" s="45">
        <v>0</v>
      </c>
      <c r="C54" s="45">
        <v>10038.1</v>
      </c>
      <c r="D54" s="63" t="s">
        <v>147</v>
      </c>
    </row>
    <row r="55" spans="1:6" s="61" customFormat="1" ht="23.25" x14ac:dyDescent="0.25">
      <c r="A55" s="62" t="s">
        <v>164</v>
      </c>
      <c r="B55" s="45">
        <v>144.9</v>
      </c>
      <c r="C55" s="45">
        <v>0</v>
      </c>
      <c r="D55" s="63">
        <f>C55/B55</f>
        <v>0</v>
      </c>
    </row>
    <row r="56" spans="1:6" s="61" customFormat="1" ht="57" customHeight="1" x14ac:dyDescent="0.25">
      <c r="A56" s="62" t="s">
        <v>166</v>
      </c>
      <c r="B56" s="45">
        <v>55466.6</v>
      </c>
      <c r="C56" s="45">
        <v>0</v>
      </c>
      <c r="D56" s="63">
        <f>C56/B56</f>
        <v>0</v>
      </c>
    </row>
    <row r="57" spans="1:6" s="61" customFormat="1" ht="34.5" x14ac:dyDescent="0.25">
      <c r="A57" s="62" t="s">
        <v>167</v>
      </c>
      <c r="B57" s="45">
        <v>6578</v>
      </c>
      <c r="C57" s="45">
        <v>0</v>
      </c>
      <c r="D57" s="63">
        <f>C57/B57</f>
        <v>0</v>
      </c>
    </row>
    <row r="58" spans="1:6" x14ac:dyDescent="0.25">
      <c r="A58" s="34" t="s">
        <v>143</v>
      </c>
      <c r="B58" s="32">
        <v>3820604</v>
      </c>
      <c r="C58" s="45">
        <v>621440.4</v>
      </c>
      <c r="D58" s="50">
        <f>C58/B58</f>
        <v>0.16265501475682903</v>
      </c>
    </row>
    <row r="59" spans="1:6" ht="23.25" x14ac:dyDescent="0.25">
      <c r="A59" s="34" t="s">
        <v>158</v>
      </c>
      <c r="B59" s="32">
        <v>5743714.5999999996</v>
      </c>
      <c r="C59" s="45">
        <v>1936326.7999999998</v>
      </c>
      <c r="D59" s="50">
        <f>C59/B59</f>
        <v>0.33712099831701248</v>
      </c>
    </row>
    <row r="60" spans="1:6" ht="34.5" x14ac:dyDescent="0.25">
      <c r="A60" s="34" t="s">
        <v>144</v>
      </c>
      <c r="B60" s="32">
        <v>0</v>
      </c>
      <c r="C60" s="45">
        <v>0</v>
      </c>
      <c r="D60" s="50" t="s">
        <v>147</v>
      </c>
    </row>
    <row r="61" spans="1:6" ht="23.25" x14ac:dyDescent="0.25">
      <c r="A61" s="34" t="s">
        <v>145</v>
      </c>
      <c r="B61" s="32">
        <v>0</v>
      </c>
      <c r="C61" s="45">
        <v>0</v>
      </c>
      <c r="D61" s="50" t="s">
        <v>147</v>
      </c>
    </row>
    <row r="62" spans="1:6" x14ac:dyDescent="0.25">
      <c r="A62" s="34" t="s">
        <v>159</v>
      </c>
      <c r="B62" s="32">
        <v>0</v>
      </c>
      <c r="C62" s="45">
        <v>0</v>
      </c>
      <c r="D62" s="50" t="s">
        <v>147</v>
      </c>
    </row>
    <row r="63" spans="1:6" ht="45.75" customHeight="1" x14ac:dyDescent="0.25">
      <c r="A63" s="34" t="s">
        <v>160</v>
      </c>
      <c r="B63" s="32">
        <v>0</v>
      </c>
      <c r="C63" s="45">
        <v>112.4</v>
      </c>
      <c r="D63" s="50" t="s">
        <v>147</v>
      </c>
    </row>
    <row r="64" spans="1:6" ht="46.5" thickBot="1" x14ac:dyDescent="0.3">
      <c r="A64" s="104" t="s">
        <v>146</v>
      </c>
      <c r="B64" s="58">
        <v>0</v>
      </c>
      <c r="C64" s="47">
        <v>-43473.4</v>
      </c>
      <c r="D64" s="59" t="s">
        <v>147</v>
      </c>
    </row>
    <row r="66" spans="2:2" x14ac:dyDescent="0.25">
      <c r="B66" s="37"/>
    </row>
  </sheetData>
  <customSheetViews>
    <customSheetView guid="{A4D09F0F-4C69-4056-BD3D-99C01656B021}" topLeftCell="A36">
      <selection activeCell="C44" sqref="C44"/>
      <pageMargins left="0.7" right="0.7" top="0.75" bottom="0.75" header="0.3" footer="0.3"/>
    </customSheetView>
    <customSheetView guid="{6943B490-3070-4625-8DEE-85B509FE6D1B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31496062992125984" right="0" top="0.35433070866141736" bottom="0.35433070866141736" header="0.31496062992125984" footer="0.31496062992125984"/>
  <pageSetup paperSize="9" scale="77" orientation="portrait" r:id="rId1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791"/>
  <sheetViews>
    <sheetView view="pageBreakPreview" zoomScale="80" zoomScaleNormal="85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3" sqref="K13"/>
    </sheetView>
  </sheetViews>
  <sheetFormatPr defaultRowHeight="15" x14ac:dyDescent="0.25"/>
  <cols>
    <col min="1" max="1" width="57.85546875" style="1" customWidth="1"/>
    <col min="2" max="2" width="16.5703125" style="2" customWidth="1"/>
    <col min="3" max="3" width="17.28515625" style="39" customWidth="1"/>
    <col min="4" max="4" width="17.140625" style="39" customWidth="1"/>
    <col min="5" max="5" width="14.140625" style="2" customWidth="1"/>
    <col min="6" max="6" width="15.140625" style="1" bestFit="1" customWidth="1"/>
    <col min="7" max="7" width="18.28515625" style="1" customWidth="1"/>
    <col min="8" max="16384" width="9.140625" style="1"/>
  </cols>
  <sheetData>
    <row r="1" spans="1:6" ht="19.5" x14ac:dyDescent="0.25">
      <c r="A1" s="92" t="s">
        <v>88</v>
      </c>
      <c r="B1" s="92"/>
      <c r="C1" s="92"/>
      <c r="D1" s="92"/>
      <c r="E1" s="92"/>
    </row>
    <row r="3" spans="1:6" ht="60" customHeight="1" x14ac:dyDescent="0.25">
      <c r="A3" s="5" t="s">
        <v>0</v>
      </c>
      <c r="B3" s="64" t="s">
        <v>170</v>
      </c>
      <c r="C3" s="22" t="s">
        <v>1</v>
      </c>
      <c r="D3" s="22" t="s">
        <v>2</v>
      </c>
      <c r="E3" s="5" t="s">
        <v>3</v>
      </c>
    </row>
    <row r="4" spans="1:6" s="4" customFormat="1" ht="12" thickBot="1" x14ac:dyDescent="0.3">
      <c r="A4" s="6">
        <v>1</v>
      </c>
      <c r="B4" s="65">
        <v>2</v>
      </c>
      <c r="C4" s="6">
        <v>3</v>
      </c>
      <c r="D4" s="65">
        <v>4</v>
      </c>
      <c r="E4" s="65" t="s">
        <v>171</v>
      </c>
    </row>
    <row r="5" spans="1:6" s="3" customFormat="1" ht="15.75" x14ac:dyDescent="0.25">
      <c r="A5" s="14" t="s">
        <v>4</v>
      </c>
      <c r="B5" s="19"/>
      <c r="C5" s="57">
        <v>18429539.070000004</v>
      </c>
      <c r="D5" s="57">
        <v>4132693.87</v>
      </c>
      <c r="E5" s="68">
        <v>0.22424293164918527</v>
      </c>
      <c r="F5" s="51"/>
    </row>
    <row r="6" spans="1:6" ht="15.75" x14ac:dyDescent="0.25">
      <c r="A6" s="15" t="s">
        <v>5</v>
      </c>
      <c r="B6" s="69"/>
      <c r="C6" s="53"/>
      <c r="D6" s="53"/>
      <c r="E6" s="70"/>
      <c r="F6" s="51"/>
    </row>
    <row r="7" spans="1:6" ht="15.75" x14ac:dyDescent="0.25">
      <c r="A7" s="16" t="s">
        <v>47</v>
      </c>
      <c r="B7" s="71" t="s">
        <v>6</v>
      </c>
      <c r="C7" s="52">
        <v>2058025.15</v>
      </c>
      <c r="D7" s="52">
        <v>572406.05000000005</v>
      </c>
      <c r="E7" s="72">
        <v>0.27813365157369435</v>
      </c>
      <c r="F7" s="51"/>
    </row>
    <row r="8" spans="1:6" ht="30" x14ac:dyDescent="0.25">
      <c r="A8" s="17" t="s">
        <v>48</v>
      </c>
      <c r="B8" s="73" t="s">
        <v>7</v>
      </c>
      <c r="C8" s="21">
        <v>2632.15</v>
      </c>
      <c r="D8" s="21">
        <v>508.79999999999995</v>
      </c>
      <c r="E8" s="70">
        <v>0.19330205345440038</v>
      </c>
      <c r="F8" s="51"/>
    </row>
    <row r="9" spans="1:6" ht="45" x14ac:dyDescent="0.25">
      <c r="A9" s="17" t="s">
        <v>49</v>
      </c>
      <c r="B9" s="73" t="s">
        <v>8</v>
      </c>
      <c r="C9" s="21">
        <v>58806.600000000006</v>
      </c>
      <c r="D9" s="21">
        <v>14612.640000000001</v>
      </c>
      <c r="E9" s="70">
        <v>0.24848639438430381</v>
      </c>
      <c r="F9" s="51"/>
    </row>
    <row r="10" spans="1:6" ht="45" x14ac:dyDescent="0.25">
      <c r="A10" s="17" t="s">
        <v>50</v>
      </c>
      <c r="B10" s="73" t="s">
        <v>9</v>
      </c>
      <c r="C10" s="21">
        <v>343041.7</v>
      </c>
      <c r="D10" s="21">
        <v>105978.70000000001</v>
      </c>
      <c r="E10" s="70">
        <v>0.30893824278506082</v>
      </c>
      <c r="F10" s="51"/>
    </row>
    <row r="11" spans="1:6" ht="45" x14ac:dyDescent="0.25">
      <c r="A11" s="17" t="s">
        <v>163</v>
      </c>
      <c r="B11" s="73" t="s">
        <v>10</v>
      </c>
      <c r="C11" s="21">
        <v>57660.000000000007</v>
      </c>
      <c r="D11" s="21">
        <v>24153.739999999998</v>
      </c>
      <c r="E11" s="70">
        <v>0.418899410336455</v>
      </c>
      <c r="F11" s="51"/>
    </row>
    <row r="12" spans="1:6" ht="15.75" x14ac:dyDescent="0.25">
      <c r="A12" s="67" t="s">
        <v>152</v>
      </c>
      <c r="B12" s="74" t="s">
        <v>151</v>
      </c>
      <c r="C12" s="21">
        <v>23972</v>
      </c>
      <c r="D12" s="21">
        <v>0</v>
      </c>
      <c r="E12" s="70">
        <v>0</v>
      </c>
      <c r="F12" s="51"/>
    </row>
    <row r="13" spans="1:6" ht="15.75" x14ac:dyDescent="0.25">
      <c r="A13" s="17" t="s">
        <v>51</v>
      </c>
      <c r="B13" s="73" t="s">
        <v>11</v>
      </c>
      <c r="C13" s="21">
        <v>45262.2</v>
      </c>
      <c r="D13" s="21">
        <v>0</v>
      </c>
      <c r="E13" s="70">
        <v>0</v>
      </c>
      <c r="F13" s="51"/>
    </row>
    <row r="14" spans="1:6" ht="15.75" x14ac:dyDescent="0.25">
      <c r="A14" s="17" t="s">
        <v>52</v>
      </c>
      <c r="B14" s="73" t="s">
        <v>12</v>
      </c>
      <c r="C14" s="21">
        <v>1526650.5</v>
      </c>
      <c r="D14" s="21">
        <v>427152.17</v>
      </c>
      <c r="E14" s="70">
        <v>0.27979696073200772</v>
      </c>
      <c r="F14" s="51"/>
    </row>
    <row r="15" spans="1:6" ht="28.5" x14ac:dyDescent="0.25">
      <c r="A15" s="16" t="s">
        <v>53</v>
      </c>
      <c r="B15" s="71" t="s">
        <v>13</v>
      </c>
      <c r="C15" s="52">
        <v>262883.10000000003</v>
      </c>
      <c r="D15" s="52">
        <v>67687.94</v>
      </c>
      <c r="E15" s="72">
        <v>0.25748304094101138</v>
      </c>
      <c r="F15" s="51"/>
    </row>
    <row r="16" spans="1:6" ht="30" x14ac:dyDescent="0.25">
      <c r="A16" s="17" t="s">
        <v>54</v>
      </c>
      <c r="B16" s="73" t="s">
        <v>14</v>
      </c>
      <c r="C16" s="21">
        <v>262883.10000000003</v>
      </c>
      <c r="D16" s="21">
        <v>67687.94</v>
      </c>
      <c r="E16" s="70">
        <v>0.25748304094101138</v>
      </c>
      <c r="F16" s="51"/>
    </row>
    <row r="17" spans="1:6" ht="15.75" x14ac:dyDescent="0.25">
      <c r="A17" s="16" t="s">
        <v>55</v>
      </c>
      <c r="B17" s="71" t="s">
        <v>15</v>
      </c>
      <c r="C17" s="52">
        <v>3047462.2</v>
      </c>
      <c r="D17" s="52">
        <v>393808.1</v>
      </c>
      <c r="E17" s="72">
        <v>0.12922493345446581</v>
      </c>
      <c r="F17" s="51"/>
    </row>
    <row r="18" spans="1:6" ht="15.75" x14ac:dyDescent="0.25">
      <c r="A18" s="17" t="s">
        <v>56</v>
      </c>
      <c r="B18" s="73" t="s">
        <v>16</v>
      </c>
      <c r="C18" s="21">
        <v>0</v>
      </c>
      <c r="D18" s="21">
        <v>0</v>
      </c>
      <c r="E18" s="70" t="e">
        <v>#DIV/0!</v>
      </c>
      <c r="F18" s="51"/>
    </row>
    <row r="19" spans="1:6" ht="15.75" x14ac:dyDescent="0.25">
      <c r="A19" s="17" t="s">
        <v>57</v>
      </c>
      <c r="B19" s="73" t="s">
        <v>17</v>
      </c>
      <c r="C19" s="21">
        <v>632590.9</v>
      </c>
      <c r="D19" s="21">
        <v>146377.9</v>
      </c>
      <c r="E19" s="70">
        <v>0.23139425496003813</v>
      </c>
      <c r="F19" s="51"/>
    </row>
    <row r="20" spans="1:6" ht="15.75" x14ac:dyDescent="0.25">
      <c r="A20" s="17" t="s">
        <v>58</v>
      </c>
      <c r="B20" s="73" t="s">
        <v>18</v>
      </c>
      <c r="C20" s="21">
        <v>2398357.4000000004</v>
      </c>
      <c r="D20" s="21">
        <v>241445.9</v>
      </c>
      <c r="E20" s="70">
        <v>0.10067135948962401</v>
      </c>
      <c r="F20" s="51"/>
    </row>
    <row r="21" spans="1:6" ht="15.75" x14ac:dyDescent="0.25">
      <c r="A21" s="17" t="s">
        <v>59</v>
      </c>
      <c r="B21" s="73" t="s">
        <v>19</v>
      </c>
      <c r="C21" s="21">
        <v>16513.900000000001</v>
      </c>
      <c r="D21" s="21">
        <v>5984.3</v>
      </c>
      <c r="E21" s="70">
        <v>0.36237957114915309</v>
      </c>
      <c r="F21" s="51"/>
    </row>
    <row r="22" spans="1:6" ht="15.75" x14ac:dyDescent="0.25">
      <c r="A22" s="16" t="s">
        <v>60</v>
      </c>
      <c r="B22" s="71" t="s">
        <v>20</v>
      </c>
      <c r="C22" s="52">
        <v>2074301.6800000002</v>
      </c>
      <c r="D22" s="52">
        <v>145297.68</v>
      </c>
      <c r="E22" s="72">
        <v>7.0046551762904599E-2</v>
      </c>
      <c r="F22" s="51"/>
    </row>
    <row r="23" spans="1:6" ht="15.75" x14ac:dyDescent="0.25">
      <c r="A23" s="17" t="s">
        <v>61</v>
      </c>
      <c r="B23" s="73" t="s">
        <v>21</v>
      </c>
      <c r="C23" s="21">
        <v>1220197.5</v>
      </c>
      <c r="D23" s="21">
        <v>73527.599999999991</v>
      </c>
      <c r="E23" s="70">
        <v>6.025876958443202E-2</v>
      </c>
      <c r="F23" s="51"/>
    </row>
    <row r="24" spans="1:6" ht="15.75" x14ac:dyDescent="0.25">
      <c r="A24" s="17" t="s">
        <v>62</v>
      </c>
      <c r="B24" s="73" t="s">
        <v>22</v>
      </c>
      <c r="C24" s="21">
        <v>172107.30000000002</v>
      </c>
      <c r="D24" s="21">
        <v>15761.6</v>
      </c>
      <c r="E24" s="70">
        <v>9.1580078241887464E-2</v>
      </c>
      <c r="F24" s="51"/>
    </row>
    <row r="25" spans="1:6" ht="15.75" x14ac:dyDescent="0.25">
      <c r="A25" s="17" t="s">
        <v>63</v>
      </c>
      <c r="B25" s="73" t="s">
        <v>23</v>
      </c>
      <c r="C25" s="21">
        <v>440251.3</v>
      </c>
      <c r="D25" s="21">
        <v>17614.7</v>
      </c>
      <c r="E25" s="70">
        <v>4.0010557606530633E-2</v>
      </c>
      <c r="F25" s="51"/>
    </row>
    <row r="26" spans="1:6" ht="30" x14ac:dyDescent="0.25">
      <c r="A26" s="17" t="s">
        <v>64</v>
      </c>
      <c r="B26" s="73" t="s">
        <v>24</v>
      </c>
      <c r="C26" s="21">
        <v>241745.58</v>
      </c>
      <c r="D26" s="21">
        <v>38393.78</v>
      </c>
      <c r="E26" s="70">
        <v>0.15881895338065746</v>
      </c>
      <c r="F26" s="51"/>
    </row>
    <row r="27" spans="1:6" ht="15.75" x14ac:dyDescent="0.25">
      <c r="A27" s="16" t="s">
        <v>65</v>
      </c>
      <c r="B27" s="71" t="s">
        <v>25</v>
      </c>
      <c r="C27" s="52">
        <v>9121432.2000000011</v>
      </c>
      <c r="D27" s="52">
        <v>2469563.7399999998</v>
      </c>
      <c r="E27" s="72">
        <v>0.27074298047186046</v>
      </c>
      <c r="F27" s="51"/>
    </row>
    <row r="28" spans="1:6" ht="15.75" x14ac:dyDescent="0.25">
      <c r="A28" s="17" t="s">
        <v>66</v>
      </c>
      <c r="B28" s="73" t="s">
        <v>26</v>
      </c>
      <c r="C28" s="21">
        <v>2959695.8000000003</v>
      </c>
      <c r="D28" s="21">
        <v>801583.00000000012</v>
      </c>
      <c r="E28" s="70">
        <v>0.27083290113801561</v>
      </c>
      <c r="F28" s="51"/>
    </row>
    <row r="29" spans="1:6" ht="15.75" x14ac:dyDescent="0.25">
      <c r="A29" s="17" t="s">
        <v>67</v>
      </c>
      <c r="B29" s="75" t="s">
        <v>27</v>
      </c>
      <c r="C29" s="21">
        <v>4262235.9000000004</v>
      </c>
      <c r="D29" s="21">
        <v>1064635.5</v>
      </c>
      <c r="E29" s="70">
        <v>0.2497833355493064</v>
      </c>
      <c r="F29" s="51"/>
    </row>
    <row r="30" spans="1:6" ht="15.75" x14ac:dyDescent="0.25">
      <c r="A30" s="67" t="s">
        <v>154</v>
      </c>
      <c r="B30" s="75" t="s">
        <v>153</v>
      </c>
      <c r="C30" s="21">
        <v>1315474.3</v>
      </c>
      <c r="D30" s="21">
        <v>396672.8</v>
      </c>
      <c r="E30" s="70">
        <v>0.30154355733137467</v>
      </c>
      <c r="F30" s="51"/>
    </row>
    <row r="31" spans="1:6" ht="15.75" x14ac:dyDescent="0.25">
      <c r="A31" s="17" t="s">
        <v>68</v>
      </c>
      <c r="B31" s="75" t="s">
        <v>28</v>
      </c>
      <c r="C31" s="21">
        <v>208918.69999999998</v>
      </c>
      <c r="D31" s="21">
        <v>85111.569999999992</v>
      </c>
      <c r="E31" s="70">
        <v>0.40739086544191594</v>
      </c>
      <c r="F31" s="51"/>
    </row>
    <row r="32" spans="1:6" ht="15.75" x14ac:dyDescent="0.25">
      <c r="A32" s="17" t="s">
        <v>69</v>
      </c>
      <c r="B32" s="75" t="s">
        <v>29</v>
      </c>
      <c r="C32" s="21">
        <v>375107.5</v>
      </c>
      <c r="D32" s="21">
        <v>121560.87</v>
      </c>
      <c r="E32" s="70">
        <v>0.32406942009957146</v>
      </c>
      <c r="F32" s="51"/>
    </row>
    <row r="33" spans="1:6" ht="15.75" x14ac:dyDescent="0.25">
      <c r="A33" s="16" t="s">
        <v>70</v>
      </c>
      <c r="B33" s="76" t="s">
        <v>30</v>
      </c>
      <c r="C33" s="52">
        <v>557844.6</v>
      </c>
      <c r="D33" s="52">
        <v>142109.48000000001</v>
      </c>
      <c r="E33" s="72">
        <v>0.25474743324574622</v>
      </c>
      <c r="F33" s="51"/>
    </row>
    <row r="34" spans="1:6" ht="15.75" x14ac:dyDescent="0.25">
      <c r="A34" s="17" t="s">
        <v>71</v>
      </c>
      <c r="B34" s="75" t="s">
        <v>31</v>
      </c>
      <c r="C34" s="21">
        <v>505226.19999999995</v>
      </c>
      <c r="D34" s="21">
        <v>125917.83</v>
      </c>
      <c r="E34" s="70">
        <v>0.24923060205507952</v>
      </c>
      <c r="F34" s="51"/>
    </row>
    <row r="35" spans="1:6" ht="15.75" x14ac:dyDescent="0.25">
      <c r="A35" s="17" t="s">
        <v>72</v>
      </c>
      <c r="B35" s="75" t="s">
        <v>32</v>
      </c>
      <c r="C35" s="21">
        <v>52618.400000000001</v>
      </c>
      <c r="D35" s="21">
        <v>16191.649999999998</v>
      </c>
      <c r="E35" s="70">
        <v>0.30771840268803302</v>
      </c>
      <c r="F35" s="51"/>
    </row>
    <row r="36" spans="1:6" ht="15.75" x14ac:dyDescent="0.25">
      <c r="A36" s="16" t="s">
        <v>73</v>
      </c>
      <c r="B36" s="76" t="s">
        <v>33</v>
      </c>
      <c r="C36" s="52">
        <v>780484.6399999999</v>
      </c>
      <c r="D36" s="52">
        <v>217540.26</v>
      </c>
      <c r="E36" s="72">
        <v>0.27872458835320579</v>
      </c>
      <c r="F36" s="51"/>
    </row>
    <row r="37" spans="1:6" ht="15.75" x14ac:dyDescent="0.25">
      <c r="A37" s="17" t="s">
        <v>74</v>
      </c>
      <c r="B37" s="75" t="s">
        <v>34</v>
      </c>
      <c r="C37" s="21">
        <v>14788.34</v>
      </c>
      <c r="D37" s="21">
        <v>3057.3999999999996</v>
      </c>
      <c r="E37" s="70">
        <v>0.20674396179692917</v>
      </c>
      <c r="F37" s="51"/>
    </row>
    <row r="38" spans="1:6" ht="15.75" x14ac:dyDescent="0.25">
      <c r="A38" s="17" t="s">
        <v>75</v>
      </c>
      <c r="B38" s="75" t="s">
        <v>35</v>
      </c>
      <c r="C38" s="21">
        <v>377391.3</v>
      </c>
      <c r="D38" s="21">
        <v>102045.8</v>
      </c>
      <c r="E38" s="70">
        <v>0.27039786025803986</v>
      </c>
      <c r="F38" s="51"/>
    </row>
    <row r="39" spans="1:6" ht="15.75" x14ac:dyDescent="0.25">
      <c r="A39" s="17" t="s">
        <v>76</v>
      </c>
      <c r="B39" s="75" t="s">
        <v>36</v>
      </c>
      <c r="C39" s="21">
        <v>164187.59999999998</v>
      </c>
      <c r="D39" s="21">
        <v>33710.86</v>
      </c>
      <c r="E39" s="70">
        <v>0.20531915930313863</v>
      </c>
      <c r="F39" s="51"/>
    </row>
    <row r="40" spans="1:6" ht="15.75" x14ac:dyDescent="0.25">
      <c r="A40" s="17" t="s">
        <v>77</v>
      </c>
      <c r="B40" s="75" t="s">
        <v>37</v>
      </c>
      <c r="C40" s="21">
        <v>96642.700000000012</v>
      </c>
      <c r="D40" s="21">
        <v>34067.820000000007</v>
      </c>
      <c r="E40" s="70">
        <v>0.35251312308120536</v>
      </c>
      <c r="F40" s="51"/>
    </row>
    <row r="41" spans="1:6" ht="15.75" x14ac:dyDescent="0.25">
      <c r="A41" s="17" t="s">
        <v>78</v>
      </c>
      <c r="B41" s="75" t="s">
        <v>38</v>
      </c>
      <c r="C41" s="21">
        <v>127474.70000000001</v>
      </c>
      <c r="D41" s="21">
        <v>44658.380000000005</v>
      </c>
      <c r="E41" s="70">
        <v>0.3503313206463714</v>
      </c>
      <c r="F41" s="51"/>
    </row>
    <row r="42" spans="1:6" ht="15.75" x14ac:dyDescent="0.25">
      <c r="A42" s="16" t="s">
        <v>79</v>
      </c>
      <c r="B42" s="76" t="s">
        <v>39</v>
      </c>
      <c r="C42" s="52">
        <v>472897.9</v>
      </c>
      <c r="D42" s="52">
        <v>116525.14000000001</v>
      </c>
      <c r="E42" s="72">
        <v>0.24640654991278246</v>
      </c>
      <c r="F42" s="51"/>
    </row>
    <row r="43" spans="1:6" ht="15.75" x14ac:dyDescent="0.25">
      <c r="A43" s="17" t="s">
        <v>80</v>
      </c>
      <c r="B43" s="75" t="s">
        <v>40</v>
      </c>
      <c r="C43" s="21">
        <v>387009</v>
      </c>
      <c r="D43" s="21">
        <v>99299.24</v>
      </c>
      <c r="E43" s="70">
        <v>0.25658121645749843</v>
      </c>
      <c r="F43" s="51"/>
    </row>
    <row r="44" spans="1:6" ht="15.75" x14ac:dyDescent="0.25">
      <c r="A44" s="17" t="s">
        <v>81</v>
      </c>
      <c r="B44" s="75" t="s">
        <v>41</v>
      </c>
      <c r="C44" s="21">
        <v>6054.7</v>
      </c>
      <c r="D44" s="21">
        <v>883.1</v>
      </c>
      <c r="E44" s="70">
        <v>0.14585363436669035</v>
      </c>
      <c r="F44" s="51"/>
    </row>
    <row r="45" spans="1:6" ht="15.75" x14ac:dyDescent="0.25">
      <c r="A45" s="17" t="s">
        <v>82</v>
      </c>
      <c r="B45" s="75" t="s">
        <v>42</v>
      </c>
      <c r="C45" s="21">
        <v>79834.2</v>
      </c>
      <c r="D45" s="21">
        <v>16342.8</v>
      </c>
      <c r="E45" s="70">
        <v>0.20470925994122818</v>
      </c>
      <c r="F45" s="51"/>
    </row>
    <row r="46" spans="1:6" ht="15.75" x14ac:dyDescent="0.25">
      <c r="A46" s="16" t="s">
        <v>83</v>
      </c>
      <c r="B46" s="76" t="s">
        <v>43</v>
      </c>
      <c r="C46" s="52">
        <v>30696.6</v>
      </c>
      <c r="D46" s="52">
        <v>7230.94</v>
      </c>
      <c r="E46" s="72">
        <v>0.2355615931406084</v>
      </c>
      <c r="F46" s="51"/>
    </row>
    <row r="47" spans="1:6" ht="15.75" x14ac:dyDescent="0.25">
      <c r="A47" s="17" t="s">
        <v>84</v>
      </c>
      <c r="B47" s="75" t="s">
        <v>44</v>
      </c>
      <c r="C47" s="21">
        <v>30696.6</v>
      </c>
      <c r="D47" s="21">
        <v>7230.94</v>
      </c>
      <c r="E47" s="70">
        <v>0.2355615931406084</v>
      </c>
      <c r="F47" s="51"/>
    </row>
    <row r="48" spans="1:6" ht="28.5" x14ac:dyDescent="0.25">
      <c r="A48" s="16" t="s">
        <v>85</v>
      </c>
      <c r="B48" s="76" t="s">
        <v>45</v>
      </c>
      <c r="C48" s="52">
        <v>23511</v>
      </c>
      <c r="D48" s="52">
        <v>524.54</v>
      </c>
      <c r="E48" s="72">
        <v>2.2310407894177191E-2</v>
      </c>
      <c r="F48" s="51"/>
    </row>
    <row r="49" spans="1:6" ht="30.75" thickBot="1" x14ac:dyDescent="0.3">
      <c r="A49" s="17" t="s">
        <v>86</v>
      </c>
      <c r="B49" s="77" t="s">
        <v>46</v>
      </c>
      <c r="C49" s="23">
        <v>23511</v>
      </c>
      <c r="D49" s="23">
        <v>524.54</v>
      </c>
      <c r="E49" s="56">
        <v>2.2310407894177191E-2</v>
      </c>
      <c r="F49" s="51"/>
    </row>
    <row r="50" spans="1:6" ht="15.75" thickBot="1" x14ac:dyDescent="0.3">
      <c r="D50" s="54"/>
      <c r="E50" s="39"/>
    </row>
    <row r="51" spans="1:6" s="3" customFormat="1" ht="16.5" thickBot="1" x14ac:dyDescent="0.3">
      <c r="A51" s="14" t="s">
        <v>87</v>
      </c>
      <c r="B51" s="78"/>
      <c r="C51" s="46">
        <v>-1615599.3700000048</v>
      </c>
      <c r="D51" s="55">
        <v>907830.4299999997</v>
      </c>
      <c r="E51" s="79"/>
    </row>
    <row r="52" spans="1:6" x14ac:dyDescent="0.25">
      <c r="B52" s="80"/>
    </row>
    <row r="53" spans="1:6" x14ac:dyDescent="0.25">
      <c r="B53" s="48"/>
    </row>
    <row r="54" spans="1:6" x14ac:dyDescent="0.25">
      <c r="B54" s="48"/>
    </row>
    <row r="55" spans="1:6" x14ac:dyDescent="0.25">
      <c r="B55" s="48"/>
    </row>
    <row r="56" spans="1:6" x14ac:dyDescent="0.25">
      <c r="B56" s="48"/>
    </row>
    <row r="57" spans="1:6" x14ac:dyDescent="0.25">
      <c r="B57" s="48"/>
    </row>
    <row r="58" spans="1:6" x14ac:dyDescent="0.25">
      <c r="B58" s="48"/>
    </row>
    <row r="59" spans="1:6" x14ac:dyDescent="0.25">
      <c r="B59" s="48"/>
    </row>
    <row r="60" spans="1:6" x14ac:dyDescent="0.25">
      <c r="B60" s="48"/>
    </row>
    <row r="61" spans="1:6" x14ac:dyDescent="0.25">
      <c r="B61" s="48"/>
    </row>
    <row r="62" spans="1:6" x14ac:dyDescent="0.25">
      <c r="B62" s="48"/>
    </row>
    <row r="63" spans="1:6" x14ac:dyDescent="0.25">
      <c r="B63" s="48"/>
    </row>
    <row r="64" spans="1:6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48"/>
    </row>
    <row r="92" spans="2:2" x14ac:dyDescent="0.25">
      <c r="B92" s="48"/>
    </row>
    <row r="93" spans="2:2" x14ac:dyDescent="0.25">
      <c r="B93" s="48"/>
    </row>
    <row r="94" spans="2:2" x14ac:dyDescent="0.25">
      <c r="B94" s="48"/>
    </row>
    <row r="95" spans="2:2" x14ac:dyDescent="0.25">
      <c r="B95" s="48"/>
    </row>
    <row r="96" spans="2:2" x14ac:dyDescent="0.25">
      <c r="B96" s="48"/>
    </row>
    <row r="97" spans="2:2" x14ac:dyDescent="0.25">
      <c r="B97" s="48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  <row r="102" spans="2:2" x14ac:dyDescent="0.25">
      <c r="B102" s="48"/>
    </row>
    <row r="103" spans="2:2" x14ac:dyDescent="0.25">
      <c r="B103" s="48"/>
    </row>
    <row r="104" spans="2:2" x14ac:dyDescent="0.25">
      <c r="B104" s="48"/>
    </row>
    <row r="105" spans="2:2" x14ac:dyDescent="0.25">
      <c r="B105" s="48"/>
    </row>
    <row r="106" spans="2:2" x14ac:dyDescent="0.25">
      <c r="B106" s="48"/>
    </row>
    <row r="107" spans="2:2" x14ac:dyDescent="0.25">
      <c r="B107" s="48"/>
    </row>
    <row r="108" spans="2:2" x14ac:dyDescent="0.25">
      <c r="B108" s="48"/>
    </row>
    <row r="109" spans="2:2" x14ac:dyDescent="0.25">
      <c r="B109" s="48"/>
    </row>
    <row r="110" spans="2:2" x14ac:dyDescent="0.25">
      <c r="B110" s="48"/>
    </row>
    <row r="111" spans="2:2" x14ac:dyDescent="0.25">
      <c r="B111" s="48"/>
    </row>
    <row r="112" spans="2:2" x14ac:dyDescent="0.25">
      <c r="B112" s="48"/>
    </row>
    <row r="113" spans="2:2" x14ac:dyDescent="0.25">
      <c r="B113" s="48"/>
    </row>
    <row r="114" spans="2:2" x14ac:dyDescent="0.25">
      <c r="B114" s="48"/>
    </row>
    <row r="115" spans="2:2" x14ac:dyDescent="0.25">
      <c r="B115" s="48"/>
    </row>
    <row r="116" spans="2:2" x14ac:dyDescent="0.25">
      <c r="B116" s="48"/>
    </row>
    <row r="117" spans="2:2" x14ac:dyDescent="0.25">
      <c r="B117" s="48"/>
    </row>
    <row r="118" spans="2:2" x14ac:dyDescent="0.25">
      <c r="B118" s="48"/>
    </row>
    <row r="119" spans="2:2" x14ac:dyDescent="0.25">
      <c r="B119" s="48"/>
    </row>
    <row r="120" spans="2:2" x14ac:dyDescent="0.25">
      <c r="B120" s="48"/>
    </row>
    <row r="121" spans="2:2" x14ac:dyDescent="0.25">
      <c r="B121" s="48"/>
    </row>
    <row r="122" spans="2:2" x14ac:dyDescent="0.25">
      <c r="B122" s="48"/>
    </row>
    <row r="123" spans="2:2" x14ac:dyDescent="0.25">
      <c r="B123" s="48"/>
    </row>
    <row r="124" spans="2:2" x14ac:dyDescent="0.25">
      <c r="B124" s="48"/>
    </row>
    <row r="125" spans="2:2" x14ac:dyDescent="0.25">
      <c r="B125" s="48"/>
    </row>
    <row r="126" spans="2:2" x14ac:dyDescent="0.25">
      <c r="B126" s="48"/>
    </row>
    <row r="127" spans="2:2" x14ac:dyDescent="0.25">
      <c r="B127" s="48"/>
    </row>
    <row r="128" spans="2:2" x14ac:dyDescent="0.25">
      <c r="B128" s="48"/>
    </row>
    <row r="129" spans="2:2" x14ac:dyDescent="0.25">
      <c r="B129" s="48"/>
    </row>
    <row r="130" spans="2:2" x14ac:dyDescent="0.25">
      <c r="B130" s="48"/>
    </row>
    <row r="131" spans="2:2" x14ac:dyDescent="0.25">
      <c r="B131" s="48"/>
    </row>
    <row r="132" spans="2:2" x14ac:dyDescent="0.25">
      <c r="B132" s="48"/>
    </row>
    <row r="133" spans="2:2" x14ac:dyDescent="0.25">
      <c r="B133" s="48"/>
    </row>
    <row r="134" spans="2:2" x14ac:dyDescent="0.25">
      <c r="B134" s="48"/>
    </row>
    <row r="135" spans="2:2" x14ac:dyDescent="0.25">
      <c r="B135" s="48"/>
    </row>
    <row r="136" spans="2:2" x14ac:dyDescent="0.25">
      <c r="B136" s="48"/>
    </row>
    <row r="137" spans="2:2" x14ac:dyDescent="0.25">
      <c r="B137" s="48"/>
    </row>
    <row r="138" spans="2:2" x14ac:dyDescent="0.25">
      <c r="B138" s="48"/>
    </row>
    <row r="139" spans="2:2" x14ac:dyDescent="0.25">
      <c r="B139" s="48"/>
    </row>
    <row r="140" spans="2:2" x14ac:dyDescent="0.25">
      <c r="B140" s="48"/>
    </row>
    <row r="141" spans="2:2" x14ac:dyDescent="0.25">
      <c r="B141" s="48"/>
    </row>
    <row r="142" spans="2:2" x14ac:dyDescent="0.25">
      <c r="B142" s="48"/>
    </row>
    <row r="143" spans="2:2" x14ac:dyDescent="0.25">
      <c r="B143" s="48"/>
    </row>
    <row r="144" spans="2:2" x14ac:dyDescent="0.25">
      <c r="B144" s="48"/>
    </row>
    <row r="145" spans="2:2" x14ac:dyDescent="0.25">
      <c r="B145" s="48"/>
    </row>
    <row r="146" spans="2:2" x14ac:dyDescent="0.25">
      <c r="B146" s="48"/>
    </row>
    <row r="147" spans="2:2" x14ac:dyDescent="0.25">
      <c r="B147" s="48"/>
    </row>
    <row r="148" spans="2:2" x14ac:dyDescent="0.25">
      <c r="B148" s="48"/>
    </row>
    <row r="149" spans="2:2" x14ac:dyDescent="0.25">
      <c r="B149" s="48"/>
    </row>
    <row r="150" spans="2:2" x14ac:dyDescent="0.25">
      <c r="B150" s="48"/>
    </row>
    <row r="151" spans="2:2" x14ac:dyDescent="0.25">
      <c r="B151" s="48"/>
    </row>
    <row r="152" spans="2:2" x14ac:dyDescent="0.25">
      <c r="B152" s="48"/>
    </row>
    <row r="153" spans="2:2" x14ac:dyDescent="0.25">
      <c r="B153" s="48"/>
    </row>
    <row r="154" spans="2:2" x14ac:dyDescent="0.25">
      <c r="B154" s="48"/>
    </row>
    <row r="155" spans="2:2" x14ac:dyDescent="0.25">
      <c r="B155" s="48"/>
    </row>
    <row r="156" spans="2:2" x14ac:dyDescent="0.25">
      <c r="B156" s="48"/>
    </row>
    <row r="157" spans="2:2" x14ac:dyDescent="0.25">
      <c r="B157" s="48"/>
    </row>
    <row r="158" spans="2:2" x14ac:dyDescent="0.25">
      <c r="B158" s="48"/>
    </row>
    <row r="159" spans="2:2" x14ac:dyDescent="0.25">
      <c r="B159" s="48"/>
    </row>
    <row r="160" spans="2:2" x14ac:dyDescent="0.25">
      <c r="B160" s="48"/>
    </row>
    <row r="161" spans="2:2" x14ac:dyDescent="0.25">
      <c r="B161" s="48"/>
    </row>
    <row r="162" spans="2:2" x14ac:dyDescent="0.25">
      <c r="B162" s="48"/>
    </row>
    <row r="163" spans="2:2" x14ac:dyDescent="0.25">
      <c r="B163" s="48"/>
    </row>
    <row r="164" spans="2:2" x14ac:dyDescent="0.25">
      <c r="B164" s="48"/>
    </row>
    <row r="165" spans="2:2" x14ac:dyDescent="0.25">
      <c r="B165" s="48"/>
    </row>
    <row r="166" spans="2:2" x14ac:dyDescent="0.25">
      <c r="B166" s="48"/>
    </row>
    <row r="167" spans="2:2" x14ac:dyDescent="0.25">
      <c r="B167" s="48"/>
    </row>
    <row r="168" spans="2:2" x14ac:dyDescent="0.25">
      <c r="B168" s="48"/>
    </row>
    <row r="169" spans="2:2" x14ac:dyDescent="0.25">
      <c r="B169" s="48"/>
    </row>
    <row r="170" spans="2:2" x14ac:dyDescent="0.25">
      <c r="B170" s="48"/>
    </row>
    <row r="171" spans="2:2" x14ac:dyDescent="0.25">
      <c r="B171" s="48"/>
    </row>
    <row r="172" spans="2:2" x14ac:dyDescent="0.25">
      <c r="B172" s="48"/>
    </row>
    <row r="173" spans="2:2" x14ac:dyDescent="0.25">
      <c r="B173" s="48"/>
    </row>
    <row r="174" spans="2:2" x14ac:dyDescent="0.25">
      <c r="B174" s="48"/>
    </row>
    <row r="175" spans="2:2" x14ac:dyDescent="0.25">
      <c r="B175" s="48"/>
    </row>
    <row r="176" spans="2:2" x14ac:dyDescent="0.25">
      <c r="B176" s="48"/>
    </row>
    <row r="177" spans="2:2" x14ac:dyDescent="0.25">
      <c r="B177" s="48"/>
    </row>
    <row r="178" spans="2:2" x14ac:dyDescent="0.25">
      <c r="B178" s="48"/>
    </row>
    <row r="179" spans="2:2" x14ac:dyDescent="0.25">
      <c r="B179" s="48"/>
    </row>
    <row r="180" spans="2:2" x14ac:dyDescent="0.25">
      <c r="B180" s="48"/>
    </row>
    <row r="181" spans="2:2" x14ac:dyDescent="0.25">
      <c r="B181" s="48"/>
    </row>
    <row r="182" spans="2:2" x14ac:dyDescent="0.25">
      <c r="B182" s="48"/>
    </row>
    <row r="183" spans="2:2" x14ac:dyDescent="0.25">
      <c r="B183" s="48"/>
    </row>
    <row r="184" spans="2:2" x14ac:dyDescent="0.25">
      <c r="B184" s="48"/>
    </row>
    <row r="185" spans="2:2" x14ac:dyDescent="0.25">
      <c r="B185" s="48"/>
    </row>
    <row r="186" spans="2:2" x14ac:dyDescent="0.25">
      <c r="B186" s="48"/>
    </row>
    <row r="187" spans="2:2" x14ac:dyDescent="0.25">
      <c r="B187" s="48"/>
    </row>
    <row r="188" spans="2:2" x14ac:dyDescent="0.25">
      <c r="B188" s="48"/>
    </row>
    <row r="189" spans="2:2" x14ac:dyDescent="0.25">
      <c r="B189" s="48"/>
    </row>
    <row r="190" spans="2:2" x14ac:dyDescent="0.25">
      <c r="B190" s="48"/>
    </row>
    <row r="191" spans="2:2" x14ac:dyDescent="0.25">
      <c r="B191" s="48"/>
    </row>
    <row r="192" spans="2:2" x14ac:dyDescent="0.25">
      <c r="B192" s="48"/>
    </row>
    <row r="193" spans="2:2" x14ac:dyDescent="0.25">
      <c r="B193" s="48"/>
    </row>
    <row r="194" spans="2:2" x14ac:dyDescent="0.25">
      <c r="B194" s="48"/>
    </row>
    <row r="195" spans="2:2" x14ac:dyDescent="0.25">
      <c r="B195" s="48"/>
    </row>
    <row r="196" spans="2:2" x14ac:dyDescent="0.25">
      <c r="B196" s="48"/>
    </row>
    <row r="197" spans="2:2" x14ac:dyDescent="0.25">
      <c r="B197" s="48"/>
    </row>
    <row r="198" spans="2:2" x14ac:dyDescent="0.25">
      <c r="B198" s="48"/>
    </row>
    <row r="199" spans="2:2" x14ac:dyDescent="0.25">
      <c r="B199" s="48"/>
    </row>
    <row r="200" spans="2:2" x14ac:dyDescent="0.25">
      <c r="B200" s="48"/>
    </row>
    <row r="201" spans="2:2" x14ac:dyDescent="0.25">
      <c r="B201" s="48"/>
    </row>
    <row r="202" spans="2:2" x14ac:dyDescent="0.25">
      <c r="B202" s="48"/>
    </row>
    <row r="203" spans="2:2" x14ac:dyDescent="0.25">
      <c r="B203" s="48"/>
    </row>
    <row r="204" spans="2:2" x14ac:dyDescent="0.25">
      <c r="B204" s="48"/>
    </row>
    <row r="205" spans="2:2" x14ac:dyDescent="0.25">
      <c r="B205" s="48"/>
    </row>
    <row r="206" spans="2:2" x14ac:dyDescent="0.25">
      <c r="B206" s="48"/>
    </row>
    <row r="207" spans="2:2" x14ac:dyDescent="0.25">
      <c r="B207" s="48"/>
    </row>
    <row r="208" spans="2:2" x14ac:dyDescent="0.25">
      <c r="B208" s="48"/>
    </row>
    <row r="209" spans="2:2" x14ac:dyDescent="0.25">
      <c r="B209" s="48"/>
    </row>
    <row r="210" spans="2:2" x14ac:dyDescent="0.25">
      <c r="B210" s="48"/>
    </row>
    <row r="211" spans="2:2" x14ac:dyDescent="0.25">
      <c r="B211" s="48"/>
    </row>
    <row r="212" spans="2:2" x14ac:dyDescent="0.25">
      <c r="B212" s="48"/>
    </row>
    <row r="213" spans="2:2" x14ac:dyDescent="0.25">
      <c r="B213" s="48"/>
    </row>
    <row r="214" spans="2:2" x14ac:dyDescent="0.25">
      <c r="B214" s="48"/>
    </row>
    <row r="215" spans="2:2" x14ac:dyDescent="0.25">
      <c r="B215" s="48"/>
    </row>
    <row r="216" spans="2:2" x14ac:dyDescent="0.25">
      <c r="B216" s="48"/>
    </row>
    <row r="217" spans="2:2" x14ac:dyDescent="0.25">
      <c r="B217" s="48"/>
    </row>
    <row r="218" spans="2:2" x14ac:dyDescent="0.25">
      <c r="B218" s="48"/>
    </row>
    <row r="219" spans="2:2" x14ac:dyDescent="0.25">
      <c r="B219" s="48"/>
    </row>
    <row r="220" spans="2:2" x14ac:dyDescent="0.25">
      <c r="B220" s="48"/>
    </row>
    <row r="221" spans="2:2" x14ac:dyDescent="0.25">
      <c r="B221" s="48"/>
    </row>
    <row r="222" spans="2:2" x14ac:dyDescent="0.25">
      <c r="B222" s="48"/>
    </row>
    <row r="223" spans="2:2" x14ac:dyDescent="0.25">
      <c r="B223" s="48"/>
    </row>
    <row r="224" spans="2:2" x14ac:dyDescent="0.25">
      <c r="B224" s="48"/>
    </row>
    <row r="225" spans="2:2" x14ac:dyDescent="0.25">
      <c r="B225" s="48"/>
    </row>
    <row r="226" spans="2:2" x14ac:dyDescent="0.25">
      <c r="B226" s="48"/>
    </row>
    <row r="227" spans="2:2" x14ac:dyDescent="0.25">
      <c r="B227" s="48"/>
    </row>
    <row r="228" spans="2:2" x14ac:dyDescent="0.25">
      <c r="B228" s="48"/>
    </row>
    <row r="229" spans="2:2" x14ac:dyDescent="0.25">
      <c r="B229" s="48"/>
    </row>
    <row r="230" spans="2:2" x14ac:dyDescent="0.25">
      <c r="B230" s="48"/>
    </row>
    <row r="231" spans="2:2" x14ac:dyDescent="0.25">
      <c r="B231" s="48"/>
    </row>
    <row r="232" spans="2:2" x14ac:dyDescent="0.25">
      <c r="B232" s="48"/>
    </row>
    <row r="233" spans="2:2" x14ac:dyDescent="0.25">
      <c r="B233" s="48"/>
    </row>
    <row r="234" spans="2:2" x14ac:dyDescent="0.25">
      <c r="B234" s="48"/>
    </row>
    <row r="235" spans="2:2" x14ac:dyDescent="0.25">
      <c r="B235" s="48"/>
    </row>
    <row r="236" spans="2:2" x14ac:dyDescent="0.25">
      <c r="B236" s="48"/>
    </row>
    <row r="237" spans="2:2" x14ac:dyDescent="0.25">
      <c r="B237" s="48"/>
    </row>
    <row r="238" spans="2:2" x14ac:dyDescent="0.25">
      <c r="B238" s="48"/>
    </row>
    <row r="239" spans="2:2" x14ac:dyDescent="0.25">
      <c r="B239" s="48"/>
    </row>
    <row r="240" spans="2:2" x14ac:dyDescent="0.25">
      <c r="B240" s="48"/>
    </row>
    <row r="241" spans="2:2" x14ac:dyDescent="0.25">
      <c r="B241" s="48"/>
    </row>
    <row r="242" spans="2:2" x14ac:dyDescent="0.25">
      <c r="B242" s="48"/>
    </row>
    <row r="243" spans="2:2" x14ac:dyDescent="0.25">
      <c r="B243" s="48"/>
    </row>
    <row r="244" spans="2:2" x14ac:dyDescent="0.25">
      <c r="B244" s="48"/>
    </row>
    <row r="245" spans="2:2" x14ac:dyDescent="0.25">
      <c r="B245" s="48"/>
    </row>
    <row r="246" spans="2:2" x14ac:dyDescent="0.25">
      <c r="B246" s="48"/>
    </row>
    <row r="247" spans="2:2" x14ac:dyDescent="0.25">
      <c r="B247" s="48"/>
    </row>
    <row r="248" spans="2:2" x14ac:dyDescent="0.25">
      <c r="B248" s="48"/>
    </row>
    <row r="249" spans="2:2" x14ac:dyDescent="0.25">
      <c r="B249" s="48"/>
    </row>
    <row r="250" spans="2:2" x14ac:dyDescent="0.25">
      <c r="B250" s="48"/>
    </row>
    <row r="251" spans="2:2" x14ac:dyDescent="0.25">
      <c r="B251" s="48"/>
    </row>
    <row r="252" spans="2:2" x14ac:dyDescent="0.25">
      <c r="B252" s="48"/>
    </row>
    <row r="253" spans="2:2" x14ac:dyDescent="0.25">
      <c r="B253" s="48"/>
    </row>
    <row r="254" spans="2:2" x14ac:dyDescent="0.25">
      <c r="B254" s="48"/>
    </row>
    <row r="255" spans="2:2" x14ac:dyDescent="0.25">
      <c r="B255" s="48"/>
    </row>
    <row r="256" spans="2:2" x14ac:dyDescent="0.25">
      <c r="B256" s="48"/>
    </row>
    <row r="257" spans="2:2" x14ac:dyDescent="0.25">
      <c r="B257" s="48"/>
    </row>
    <row r="258" spans="2:2" x14ac:dyDescent="0.25">
      <c r="B258" s="48"/>
    </row>
    <row r="259" spans="2:2" x14ac:dyDescent="0.25">
      <c r="B259" s="48"/>
    </row>
    <row r="260" spans="2:2" x14ac:dyDescent="0.25">
      <c r="B260" s="48"/>
    </row>
    <row r="261" spans="2:2" x14ac:dyDescent="0.25">
      <c r="B261" s="48"/>
    </row>
    <row r="262" spans="2:2" x14ac:dyDescent="0.25">
      <c r="B262" s="48"/>
    </row>
    <row r="263" spans="2:2" x14ac:dyDescent="0.25">
      <c r="B263" s="48"/>
    </row>
    <row r="264" spans="2:2" x14ac:dyDescent="0.25">
      <c r="B264" s="48"/>
    </row>
    <row r="265" spans="2:2" x14ac:dyDescent="0.25">
      <c r="B265" s="48"/>
    </row>
    <row r="266" spans="2:2" x14ac:dyDescent="0.25">
      <c r="B266" s="48"/>
    </row>
    <row r="267" spans="2:2" x14ac:dyDescent="0.25">
      <c r="B267" s="48"/>
    </row>
    <row r="268" spans="2:2" x14ac:dyDescent="0.25">
      <c r="B268" s="48"/>
    </row>
    <row r="269" spans="2:2" x14ac:dyDescent="0.25">
      <c r="B269" s="48"/>
    </row>
    <row r="270" spans="2:2" x14ac:dyDescent="0.25">
      <c r="B270" s="48"/>
    </row>
    <row r="271" spans="2:2" x14ac:dyDescent="0.25">
      <c r="B271" s="48"/>
    </row>
    <row r="272" spans="2:2" x14ac:dyDescent="0.25">
      <c r="B272" s="48"/>
    </row>
    <row r="273" spans="2:2" x14ac:dyDescent="0.25">
      <c r="B273" s="48"/>
    </row>
    <row r="274" spans="2:2" x14ac:dyDescent="0.25">
      <c r="B274" s="48"/>
    </row>
    <row r="275" spans="2:2" x14ac:dyDescent="0.25">
      <c r="B275" s="48"/>
    </row>
    <row r="276" spans="2:2" x14ac:dyDescent="0.25">
      <c r="B276" s="48"/>
    </row>
    <row r="277" spans="2:2" x14ac:dyDescent="0.25">
      <c r="B277" s="48"/>
    </row>
    <row r="278" spans="2:2" x14ac:dyDescent="0.25">
      <c r="B278" s="48"/>
    </row>
    <row r="279" spans="2:2" x14ac:dyDescent="0.25">
      <c r="B279" s="48"/>
    </row>
    <row r="280" spans="2:2" x14ac:dyDescent="0.25">
      <c r="B280" s="48"/>
    </row>
    <row r="281" spans="2:2" x14ac:dyDescent="0.25">
      <c r="B281" s="48"/>
    </row>
    <row r="282" spans="2:2" x14ac:dyDescent="0.25">
      <c r="B282" s="48"/>
    </row>
    <row r="283" spans="2:2" x14ac:dyDescent="0.25">
      <c r="B283" s="48"/>
    </row>
    <row r="284" spans="2:2" x14ac:dyDescent="0.25">
      <c r="B284" s="48"/>
    </row>
    <row r="285" spans="2:2" x14ac:dyDescent="0.25">
      <c r="B285" s="48"/>
    </row>
    <row r="286" spans="2:2" x14ac:dyDescent="0.25">
      <c r="B286" s="48"/>
    </row>
    <row r="287" spans="2:2" x14ac:dyDescent="0.25">
      <c r="B287" s="48"/>
    </row>
    <row r="288" spans="2:2" x14ac:dyDescent="0.25">
      <c r="B288" s="48"/>
    </row>
    <row r="289" spans="2:2" x14ac:dyDescent="0.25">
      <c r="B289" s="48"/>
    </row>
    <row r="290" spans="2:2" x14ac:dyDescent="0.25">
      <c r="B290" s="48"/>
    </row>
    <row r="291" spans="2:2" x14ac:dyDescent="0.25">
      <c r="B291" s="48"/>
    </row>
    <row r="292" spans="2:2" x14ac:dyDescent="0.25">
      <c r="B292" s="48"/>
    </row>
    <row r="293" spans="2:2" x14ac:dyDescent="0.25">
      <c r="B293" s="48"/>
    </row>
    <row r="294" spans="2:2" x14ac:dyDescent="0.25">
      <c r="B294" s="48"/>
    </row>
    <row r="295" spans="2:2" x14ac:dyDescent="0.25">
      <c r="B295" s="48"/>
    </row>
    <row r="296" spans="2:2" x14ac:dyDescent="0.25">
      <c r="B296" s="48"/>
    </row>
    <row r="297" spans="2:2" x14ac:dyDescent="0.25">
      <c r="B297" s="48"/>
    </row>
    <row r="298" spans="2:2" x14ac:dyDescent="0.25">
      <c r="B298" s="48"/>
    </row>
    <row r="299" spans="2:2" x14ac:dyDescent="0.25">
      <c r="B299" s="48"/>
    </row>
    <row r="300" spans="2:2" x14ac:dyDescent="0.25">
      <c r="B300" s="48"/>
    </row>
    <row r="301" spans="2:2" x14ac:dyDescent="0.25">
      <c r="B301" s="48"/>
    </row>
    <row r="302" spans="2:2" x14ac:dyDescent="0.25">
      <c r="B302" s="48"/>
    </row>
    <row r="303" spans="2:2" x14ac:dyDescent="0.25">
      <c r="B303" s="48"/>
    </row>
    <row r="304" spans="2:2" x14ac:dyDescent="0.25">
      <c r="B304" s="48"/>
    </row>
    <row r="305" spans="2:2" x14ac:dyDescent="0.25">
      <c r="B305" s="48"/>
    </row>
    <row r="306" spans="2:2" x14ac:dyDescent="0.25">
      <c r="B306" s="48"/>
    </row>
    <row r="307" spans="2:2" x14ac:dyDescent="0.25">
      <c r="B307" s="48"/>
    </row>
    <row r="308" spans="2:2" x14ac:dyDescent="0.25">
      <c r="B308" s="48"/>
    </row>
    <row r="309" spans="2:2" x14ac:dyDescent="0.25">
      <c r="B309" s="48"/>
    </row>
    <row r="310" spans="2:2" x14ac:dyDescent="0.25">
      <c r="B310" s="48"/>
    </row>
    <row r="311" spans="2:2" x14ac:dyDescent="0.25">
      <c r="B311" s="48"/>
    </row>
    <row r="312" spans="2:2" x14ac:dyDescent="0.25">
      <c r="B312" s="48"/>
    </row>
    <row r="313" spans="2:2" x14ac:dyDescent="0.25">
      <c r="B313" s="48"/>
    </row>
    <row r="314" spans="2:2" x14ac:dyDescent="0.25">
      <c r="B314" s="48"/>
    </row>
    <row r="315" spans="2:2" x14ac:dyDescent="0.25">
      <c r="B315" s="48"/>
    </row>
    <row r="316" spans="2:2" x14ac:dyDescent="0.25">
      <c r="B316" s="48"/>
    </row>
    <row r="317" spans="2:2" x14ac:dyDescent="0.25">
      <c r="B317" s="48"/>
    </row>
    <row r="318" spans="2:2" x14ac:dyDescent="0.25">
      <c r="B318" s="48"/>
    </row>
    <row r="319" spans="2:2" x14ac:dyDescent="0.25">
      <c r="B319" s="48"/>
    </row>
    <row r="320" spans="2:2" x14ac:dyDescent="0.25">
      <c r="B320" s="48"/>
    </row>
    <row r="321" spans="2:2" x14ac:dyDescent="0.25">
      <c r="B321" s="48"/>
    </row>
    <row r="322" spans="2:2" x14ac:dyDescent="0.25">
      <c r="B322" s="48"/>
    </row>
    <row r="323" spans="2:2" x14ac:dyDescent="0.25">
      <c r="B323" s="48"/>
    </row>
    <row r="324" spans="2:2" x14ac:dyDescent="0.25">
      <c r="B324" s="48"/>
    </row>
    <row r="325" spans="2:2" x14ac:dyDescent="0.25">
      <c r="B325" s="48"/>
    </row>
    <row r="326" spans="2:2" x14ac:dyDescent="0.25">
      <c r="B326" s="48"/>
    </row>
    <row r="327" spans="2:2" x14ac:dyDescent="0.25">
      <c r="B327" s="48"/>
    </row>
    <row r="328" spans="2:2" x14ac:dyDescent="0.25">
      <c r="B328" s="48"/>
    </row>
    <row r="329" spans="2:2" x14ac:dyDescent="0.25">
      <c r="B329" s="48"/>
    </row>
    <row r="330" spans="2:2" x14ac:dyDescent="0.25">
      <c r="B330" s="48"/>
    </row>
    <row r="331" spans="2:2" x14ac:dyDescent="0.25">
      <c r="B331" s="48"/>
    </row>
    <row r="332" spans="2:2" x14ac:dyDescent="0.25">
      <c r="B332" s="48"/>
    </row>
    <row r="333" spans="2:2" x14ac:dyDescent="0.25">
      <c r="B333" s="48"/>
    </row>
    <row r="334" spans="2:2" x14ac:dyDescent="0.25">
      <c r="B334" s="48"/>
    </row>
    <row r="335" spans="2:2" x14ac:dyDescent="0.25">
      <c r="B335" s="48"/>
    </row>
    <row r="336" spans="2:2" x14ac:dyDescent="0.25">
      <c r="B336" s="48"/>
    </row>
    <row r="337" spans="2:2" x14ac:dyDescent="0.25">
      <c r="B337" s="48"/>
    </row>
    <row r="338" spans="2:2" x14ac:dyDescent="0.25">
      <c r="B338" s="48"/>
    </row>
    <row r="339" spans="2:2" x14ac:dyDescent="0.25">
      <c r="B339" s="48"/>
    </row>
    <row r="340" spans="2:2" x14ac:dyDescent="0.25">
      <c r="B340" s="48"/>
    </row>
    <row r="341" spans="2:2" x14ac:dyDescent="0.25">
      <c r="B341" s="48"/>
    </row>
    <row r="342" spans="2:2" x14ac:dyDescent="0.25">
      <c r="B342" s="48"/>
    </row>
    <row r="343" spans="2:2" x14ac:dyDescent="0.25">
      <c r="B343" s="48"/>
    </row>
    <row r="344" spans="2:2" x14ac:dyDescent="0.25">
      <c r="B344" s="48"/>
    </row>
    <row r="345" spans="2:2" x14ac:dyDescent="0.25">
      <c r="B345" s="48"/>
    </row>
    <row r="346" spans="2:2" x14ac:dyDescent="0.25">
      <c r="B346" s="48"/>
    </row>
    <row r="347" spans="2:2" x14ac:dyDescent="0.25">
      <c r="B347" s="48"/>
    </row>
    <row r="348" spans="2:2" x14ac:dyDescent="0.25">
      <c r="B348" s="48"/>
    </row>
    <row r="349" spans="2:2" x14ac:dyDescent="0.25">
      <c r="B349" s="48"/>
    </row>
    <row r="350" spans="2:2" x14ac:dyDescent="0.25">
      <c r="B350" s="48"/>
    </row>
    <row r="351" spans="2:2" x14ac:dyDescent="0.25">
      <c r="B351" s="48"/>
    </row>
    <row r="352" spans="2:2" x14ac:dyDescent="0.25">
      <c r="B352" s="48"/>
    </row>
    <row r="353" spans="2:2" x14ac:dyDescent="0.25">
      <c r="B353" s="48"/>
    </row>
    <row r="354" spans="2:2" x14ac:dyDescent="0.25">
      <c r="B354" s="48"/>
    </row>
    <row r="355" spans="2:2" x14ac:dyDescent="0.25">
      <c r="B355" s="48"/>
    </row>
    <row r="356" spans="2:2" x14ac:dyDescent="0.25">
      <c r="B356" s="48"/>
    </row>
    <row r="357" spans="2:2" x14ac:dyDescent="0.25">
      <c r="B357" s="48"/>
    </row>
    <row r="358" spans="2:2" x14ac:dyDescent="0.25">
      <c r="B358" s="48"/>
    </row>
    <row r="359" spans="2:2" x14ac:dyDescent="0.25">
      <c r="B359" s="48"/>
    </row>
    <row r="360" spans="2:2" x14ac:dyDescent="0.25">
      <c r="B360" s="48"/>
    </row>
    <row r="361" spans="2:2" x14ac:dyDescent="0.25">
      <c r="B361" s="48"/>
    </row>
    <row r="362" spans="2:2" x14ac:dyDescent="0.25">
      <c r="B362" s="48"/>
    </row>
    <row r="363" spans="2:2" x14ac:dyDescent="0.25">
      <c r="B363" s="48"/>
    </row>
    <row r="364" spans="2:2" x14ac:dyDescent="0.25">
      <c r="B364" s="48"/>
    </row>
    <row r="365" spans="2:2" x14ac:dyDescent="0.25">
      <c r="B365" s="48"/>
    </row>
    <row r="366" spans="2:2" x14ac:dyDescent="0.25">
      <c r="B366" s="48"/>
    </row>
    <row r="367" spans="2:2" x14ac:dyDescent="0.25">
      <c r="B367" s="48"/>
    </row>
    <row r="368" spans="2:2" x14ac:dyDescent="0.25">
      <c r="B368" s="48"/>
    </row>
    <row r="369" spans="2:2" x14ac:dyDescent="0.25">
      <c r="B369" s="48"/>
    </row>
    <row r="370" spans="2:2" x14ac:dyDescent="0.25">
      <c r="B370" s="48"/>
    </row>
    <row r="371" spans="2:2" x14ac:dyDescent="0.25">
      <c r="B371" s="48"/>
    </row>
    <row r="372" spans="2:2" x14ac:dyDescent="0.25">
      <c r="B372" s="48"/>
    </row>
    <row r="373" spans="2:2" x14ac:dyDescent="0.25">
      <c r="B373" s="48"/>
    </row>
    <row r="374" spans="2:2" x14ac:dyDescent="0.25">
      <c r="B374" s="48"/>
    </row>
    <row r="375" spans="2:2" x14ac:dyDescent="0.25">
      <c r="B375" s="48"/>
    </row>
    <row r="376" spans="2:2" x14ac:dyDescent="0.25">
      <c r="B376" s="48"/>
    </row>
    <row r="377" spans="2:2" x14ac:dyDescent="0.25">
      <c r="B377" s="48"/>
    </row>
    <row r="378" spans="2:2" x14ac:dyDescent="0.25">
      <c r="B378" s="48"/>
    </row>
    <row r="379" spans="2:2" x14ac:dyDescent="0.25">
      <c r="B379" s="48"/>
    </row>
    <row r="380" spans="2:2" x14ac:dyDescent="0.25">
      <c r="B380" s="48"/>
    </row>
    <row r="381" spans="2:2" x14ac:dyDescent="0.25">
      <c r="B381" s="48"/>
    </row>
    <row r="382" spans="2:2" x14ac:dyDescent="0.25">
      <c r="B382" s="48"/>
    </row>
    <row r="383" spans="2:2" x14ac:dyDescent="0.25">
      <c r="B383" s="48"/>
    </row>
    <row r="384" spans="2:2" x14ac:dyDescent="0.25">
      <c r="B384" s="48"/>
    </row>
    <row r="385" spans="2:2" x14ac:dyDescent="0.25">
      <c r="B385" s="48"/>
    </row>
    <row r="386" spans="2:2" x14ac:dyDescent="0.25">
      <c r="B386" s="48"/>
    </row>
    <row r="387" spans="2:2" x14ac:dyDescent="0.25">
      <c r="B387" s="48"/>
    </row>
    <row r="388" spans="2:2" x14ac:dyDescent="0.25">
      <c r="B388" s="48"/>
    </row>
    <row r="389" spans="2:2" x14ac:dyDescent="0.25">
      <c r="B389" s="48"/>
    </row>
    <row r="390" spans="2:2" x14ac:dyDescent="0.25">
      <c r="B390" s="48"/>
    </row>
    <row r="391" spans="2:2" x14ac:dyDescent="0.25">
      <c r="B391" s="48"/>
    </row>
    <row r="392" spans="2:2" x14ac:dyDescent="0.25">
      <c r="B392" s="48"/>
    </row>
    <row r="393" spans="2:2" x14ac:dyDescent="0.25">
      <c r="B393" s="48"/>
    </row>
    <row r="394" spans="2:2" x14ac:dyDescent="0.25">
      <c r="B394" s="48"/>
    </row>
    <row r="395" spans="2:2" x14ac:dyDescent="0.25">
      <c r="B395" s="48"/>
    </row>
    <row r="396" spans="2:2" x14ac:dyDescent="0.25">
      <c r="B396" s="48"/>
    </row>
    <row r="397" spans="2:2" x14ac:dyDescent="0.25">
      <c r="B397" s="48"/>
    </row>
    <row r="398" spans="2:2" x14ac:dyDescent="0.25">
      <c r="B398" s="48"/>
    </row>
    <row r="399" spans="2:2" x14ac:dyDescent="0.25">
      <c r="B399" s="48"/>
    </row>
    <row r="400" spans="2:2" x14ac:dyDescent="0.25">
      <c r="B400" s="48"/>
    </row>
    <row r="401" spans="2:2" x14ac:dyDescent="0.25">
      <c r="B401" s="48"/>
    </row>
    <row r="402" spans="2:2" x14ac:dyDescent="0.25">
      <c r="B402" s="48"/>
    </row>
    <row r="403" spans="2:2" x14ac:dyDescent="0.25">
      <c r="B403" s="48"/>
    </row>
    <row r="404" spans="2:2" x14ac:dyDescent="0.25">
      <c r="B404" s="48"/>
    </row>
    <row r="405" spans="2:2" x14ac:dyDescent="0.25">
      <c r="B405" s="48"/>
    </row>
    <row r="406" spans="2:2" x14ac:dyDescent="0.25">
      <c r="B406" s="48"/>
    </row>
    <row r="407" spans="2:2" x14ac:dyDescent="0.25">
      <c r="B407" s="48"/>
    </row>
    <row r="408" spans="2:2" x14ac:dyDescent="0.25">
      <c r="B408" s="48"/>
    </row>
    <row r="409" spans="2:2" x14ac:dyDescent="0.25">
      <c r="B409" s="48"/>
    </row>
    <row r="410" spans="2:2" x14ac:dyDescent="0.25">
      <c r="B410" s="48"/>
    </row>
    <row r="411" spans="2:2" x14ac:dyDescent="0.25">
      <c r="B411" s="48"/>
    </row>
    <row r="412" spans="2:2" x14ac:dyDescent="0.25">
      <c r="B412" s="48"/>
    </row>
    <row r="413" spans="2:2" x14ac:dyDescent="0.25">
      <c r="B413" s="48"/>
    </row>
    <row r="414" spans="2:2" x14ac:dyDescent="0.25">
      <c r="B414" s="48"/>
    </row>
    <row r="415" spans="2:2" x14ac:dyDescent="0.25">
      <c r="B415" s="48"/>
    </row>
    <row r="416" spans="2:2" x14ac:dyDescent="0.25">
      <c r="B416" s="48"/>
    </row>
    <row r="417" spans="2:2" x14ac:dyDescent="0.25">
      <c r="B417" s="48"/>
    </row>
    <row r="418" spans="2:2" x14ac:dyDescent="0.25">
      <c r="B418" s="48"/>
    </row>
    <row r="419" spans="2:2" x14ac:dyDescent="0.25">
      <c r="B419" s="48"/>
    </row>
    <row r="420" spans="2:2" x14ac:dyDescent="0.25">
      <c r="B420" s="48"/>
    </row>
    <row r="421" spans="2:2" x14ac:dyDescent="0.25">
      <c r="B421" s="48"/>
    </row>
    <row r="422" spans="2:2" x14ac:dyDescent="0.25">
      <c r="B422" s="48"/>
    </row>
    <row r="423" spans="2:2" x14ac:dyDescent="0.25">
      <c r="B423" s="48"/>
    </row>
    <row r="424" spans="2:2" x14ac:dyDescent="0.25">
      <c r="B424" s="48"/>
    </row>
    <row r="425" spans="2:2" x14ac:dyDescent="0.25">
      <c r="B425" s="48"/>
    </row>
    <row r="426" spans="2:2" x14ac:dyDescent="0.25">
      <c r="B426" s="48"/>
    </row>
    <row r="427" spans="2:2" x14ac:dyDescent="0.25">
      <c r="B427" s="48"/>
    </row>
    <row r="428" spans="2:2" x14ac:dyDescent="0.25">
      <c r="B428" s="48"/>
    </row>
    <row r="429" spans="2:2" x14ac:dyDescent="0.25">
      <c r="B429" s="48"/>
    </row>
    <row r="430" spans="2:2" x14ac:dyDescent="0.25">
      <c r="B430" s="48"/>
    </row>
    <row r="431" spans="2:2" x14ac:dyDescent="0.25">
      <c r="B431" s="48"/>
    </row>
    <row r="432" spans="2:2" x14ac:dyDescent="0.25">
      <c r="B432" s="48"/>
    </row>
    <row r="433" spans="2:2" x14ac:dyDescent="0.25">
      <c r="B433" s="48"/>
    </row>
    <row r="434" spans="2:2" x14ac:dyDescent="0.25">
      <c r="B434" s="48"/>
    </row>
    <row r="435" spans="2:2" x14ac:dyDescent="0.25">
      <c r="B435" s="48"/>
    </row>
    <row r="436" spans="2:2" x14ac:dyDescent="0.25">
      <c r="B436" s="48"/>
    </row>
    <row r="437" spans="2:2" x14ac:dyDescent="0.25">
      <c r="B437" s="48"/>
    </row>
    <row r="438" spans="2:2" x14ac:dyDescent="0.25">
      <c r="B438" s="48"/>
    </row>
    <row r="439" spans="2:2" x14ac:dyDescent="0.25">
      <c r="B439" s="48"/>
    </row>
    <row r="440" spans="2:2" x14ac:dyDescent="0.25">
      <c r="B440" s="48"/>
    </row>
    <row r="441" spans="2:2" x14ac:dyDescent="0.25">
      <c r="B441" s="48"/>
    </row>
    <row r="442" spans="2:2" x14ac:dyDescent="0.25">
      <c r="B442" s="48"/>
    </row>
    <row r="443" spans="2:2" x14ac:dyDescent="0.25">
      <c r="B443" s="48"/>
    </row>
    <row r="444" spans="2:2" x14ac:dyDescent="0.25">
      <c r="B444" s="48"/>
    </row>
    <row r="445" spans="2:2" x14ac:dyDescent="0.25">
      <c r="B445" s="48"/>
    </row>
    <row r="446" spans="2:2" x14ac:dyDescent="0.25">
      <c r="B446" s="48"/>
    </row>
    <row r="447" spans="2:2" x14ac:dyDescent="0.25">
      <c r="B447" s="48"/>
    </row>
    <row r="448" spans="2:2" x14ac:dyDescent="0.25">
      <c r="B448" s="48"/>
    </row>
    <row r="449" spans="2:2" x14ac:dyDescent="0.25">
      <c r="B449" s="48"/>
    </row>
    <row r="450" spans="2:2" x14ac:dyDescent="0.25">
      <c r="B450" s="48"/>
    </row>
    <row r="451" spans="2:2" x14ac:dyDescent="0.25">
      <c r="B451" s="48"/>
    </row>
    <row r="452" spans="2:2" x14ac:dyDescent="0.25">
      <c r="B452" s="48"/>
    </row>
    <row r="453" spans="2:2" x14ac:dyDescent="0.25">
      <c r="B453" s="48"/>
    </row>
    <row r="454" spans="2:2" x14ac:dyDescent="0.25">
      <c r="B454" s="48"/>
    </row>
    <row r="455" spans="2:2" x14ac:dyDescent="0.25">
      <c r="B455" s="48"/>
    </row>
    <row r="456" spans="2:2" x14ac:dyDescent="0.25">
      <c r="B456" s="48"/>
    </row>
    <row r="457" spans="2:2" x14ac:dyDescent="0.25">
      <c r="B457" s="48"/>
    </row>
    <row r="458" spans="2:2" x14ac:dyDescent="0.25">
      <c r="B458" s="48"/>
    </row>
    <row r="459" spans="2:2" x14ac:dyDescent="0.25">
      <c r="B459" s="48"/>
    </row>
    <row r="460" spans="2:2" x14ac:dyDescent="0.25">
      <c r="B460" s="48"/>
    </row>
    <row r="461" spans="2:2" x14ac:dyDescent="0.25">
      <c r="B461" s="48"/>
    </row>
    <row r="462" spans="2:2" x14ac:dyDescent="0.25">
      <c r="B462" s="48"/>
    </row>
    <row r="463" spans="2:2" x14ac:dyDescent="0.25">
      <c r="B463" s="48"/>
    </row>
    <row r="464" spans="2:2" x14ac:dyDescent="0.25">
      <c r="B464" s="48"/>
    </row>
    <row r="465" spans="2:2" x14ac:dyDescent="0.25">
      <c r="B465" s="48"/>
    </row>
    <row r="466" spans="2:2" x14ac:dyDescent="0.25">
      <c r="B466" s="48"/>
    </row>
    <row r="467" spans="2:2" x14ac:dyDescent="0.25">
      <c r="B467" s="48"/>
    </row>
    <row r="468" spans="2:2" x14ac:dyDescent="0.25">
      <c r="B468" s="48"/>
    </row>
    <row r="469" spans="2:2" x14ac:dyDescent="0.25">
      <c r="B469" s="48"/>
    </row>
    <row r="470" spans="2:2" x14ac:dyDescent="0.25">
      <c r="B470" s="48"/>
    </row>
    <row r="471" spans="2:2" x14ac:dyDescent="0.25">
      <c r="B471" s="48"/>
    </row>
    <row r="472" spans="2:2" x14ac:dyDescent="0.25">
      <c r="B472" s="48"/>
    </row>
    <row r="473" spans="2:2" x14ac:dyDescent="0.25">
      <c r="B473" s="48"/>
    </row>
    <row r="474" spans="2:2" x14ac:dyDescent="0.25">
      <c r="B474" s="48"/>
    </row>
    <row r="475" spans="2:2" x14ac:dyDescent="0.25">
      <c r="B475" s="48"/>
    </row>
    <row r="476" spans="2:2" x14ac:dyDescent="0.25">
      <c r="B476" s="48"/>
    </row>
    <row r="477" spans="2:2" x14ac:dyDescent="0.25">
      <c r="B477" s="48"/>
    </row>
    <row r="478" spans="2:2" x14ac:dyDescent="0.25">
      <c r="B478" s="48"/>
    </row>
    <row r="479" spans="2:2" x14ac:dyDescent="0.25">
      <c r="B479" s="48"/>
    </row>
    <row r="480" spans="2:2" x14ac:dyDescent="0.25">
      <c r="B480" s="48"/>
    </row>
    <row r="481" spans="2:2" x14ac:dyDescent="0.25">
      <c r="B481" s="48"/>
    </row>
    <row r="482" spans="2:2" x14ac:dyDescent="0.25">
      <c r="B482" s="48"/>
    </row>
    <row r="483" spans="2:2" x14ac:dyDescent="0.25">
      <c r="B483" s="48"/>
    </row>
    <row r="484" spans="2:2" x14ac:dyDescent="0.25">
      <c r="B484" s="48"/>
    </row>
    <row r="485" spans="2:2" x14ac:dyDescent="0.25">
      <c r="B485" s="48"/>
    </row>
    <row r="486" spans="2:2" x14ac:dyDescent="0.25">
      <c r="B486" s="48"/>
    </row>
    <row r="487" spans="2:2" x14ac:dyDescent="0.25">
      <c r="B487" s="48"/>
    </row>
    <row r="488" spans="2:2" x14ac:dyDescent="0.25">
      <c r="B488" s="48"/>
    </row>
    <row r="489" spans="2:2" x14ac:dyDescent="0.25">
      <c r="B489" s="48"/>
    </row>
    <row r="490" spans="2:2" x14ac:dyDescent="0.25">
      <c r="B490" s="48"/>
    </row>
    <row r="491" spans="2:2" x14ac:dyDescent="0.25">
      <c r="B491" s="48"/>
    </row>
    <row r="492" spans="2:2" x14ac:dyDescent="0.25">
      <c r="B492" s="48"/>
    </row>
    <row r="493" spans="2:2" x14ac:dyDescent="0.25">
      <c r="B493" s="48"/>
    </row>
    <row r="494" spans="2:2" x14ac:dyDescent="0.25">
      <c r="B494" s="48"/>
    </row>
    <row r="495" spans="2:2" x14ac:dyDescent="0.25">
      <c r="B495" s="48"/>
    </row>
    <row r="496" spans="2:2" x14ac:dyDescent="0.25">
      <c r="B496" s="48"/>
    </row>
    <row r="497" spans="2:2" x14ac:dyDescent="0.25">
      <c r="B497" s="48"/>
    </row>
    <row r="498" spans="2:2" x14ac:dyDescent="0.25">
      <c r="B498" s="48"/>
    </row>
    <row r="499" spans="2:2" x14ac:dyDescent="0.25">
      <c r="B499" s="48"/>
    </row>
    <row r="500" spans="2:2" x14ac:dyDescent="0.25">
      <c r="B500" s="48"/>
    </row>
    <row r="501" spans="2:2" x14ac:dyDescent="0.25">
      <c r="B501" s="48"/>
    </row>
    <row r="502" spans="2:2" x14ac:dyDescent="0.25">
      <c r="B502" s="48"/>
    </row>
    <row r="503" spans="2:2" x14ac:dyDescent="0.25">
      <c r="B503" s="48"/>
    </row>
    <row r="504" spans="2:2" x14ac:dyDescent="0.25">
      <c r="B504" s="48"/>
    </row>
    <row r="505" spans="2:2" x14ac:dyDescent="0.25">
      <c r="B505" s="48"/>
    </row>
    <row r="506" spans="2:2" x14ac:dyDescent="0.25">
      <c r="B506" s="48"/>
    </row>
    <row r="507" spans="2:2" x14ac:dyDescent="0.25">
      <c r="B507" s="48"/>
    </row>
    <row r="508" spans="2:2" x14ac:dyDescent="0.25">
      <c r="B508" s="48"/>
    </row>
    <row r="509" spans="2:2" x14ac:dyDescent="0.25">
      <c r="B509" s="48"/>
    </row>
    <row r="510" spans="2:2" x14ac:dyDescent="0.25">
      <c r="B510" s="48"/>
    </row>
    <row r="511" spans="2:2" x14ac:dyDescent="0.25">
      <c r="B511" s="48"/>
    </row>
    <row r="512" spans="2:2" x14ac:dyDescent="0.25">
      <c r="B512" s="48"/>
    </row>
    <row r="513" spans="2:2" x14ac:dyDescent="0.25">
      <c r="B513" s="48"/>
    </row>
    <row r="514" spans="2:2" x14ac:dyDescent="0.25">
      <c r="B514" s="48"/>
    </row>
    <row r="515" spans="2:2" x14ac:dyDescent="0.25">
      <c r="B515" s="48"/>
    </row>
    <row r="516" spans="2:2" x14ac:dyDescent="0.25">
      <c r="B516" s="48"/>
    </row>
    <row r="517" spans="2:2" x14ac:dyDescent="0.25">
      <c r="B517" s="48"/>
    </row>
    <row r="518" spans="2:2" x14ac:dyDescent="0.25">
      <c r="B518" s="48"/>
    </row>
    <row r="519" spans="2:2" x14ac:dyDescent="0.25">
      <c r="B519" s="48"/>
    </row>
    <row r="520" spans="2:2" x14ac:dyDescent="0.25">
      <c r="B520" s="48"/>
    </row>
    <row r="521" spans="2:2" x14ac:dyDescent="0.25">
      <c r="B521" s="48"/>
    </row>
    <row r="522" spans="2:2" x14ac:dyDescent="0.25">
      <c r="B522" s="48"/>
    </row>
    <row r="523" spans="2:2" x14ac:dyDescent="0.25">
      <c r="B523" s="48"/>
    </row>
    <row r="524" spans="2:2" x14ac:dyDescent="0.25">
      <c r="B524" s="48"/>
    </row>
    <row r="525" spans="2:2" x14ac:dyDescent="0.25">
      <c r="B525" s="48"/>
    </row>
    <row r="526" spans="2:2" x14ac:dyDescent="0.25">
      <c r="B526" s="48"/>
    </row>
    <row r="527" spans="2:2" x14ac:dyDescent="0.25">
      <c r="B527" s="48"/>
    </row>
    <row r="528" spans="2:2" x14ac:dyDescent="0.25">
      <c r="B528" s="48"/>
    </row>
    <row r="529" spans="2:2" x14ac:dyDescent="0.25">
      <c r="B529" s="48"/>
    </row>
    <row r="530" spans="2:2" x14ac:dyDescent="0.25">
      <c r="B530" s="48"/>
    </row>
    <row r="531" spans="2:2" x14ac:dyDescent="0.25">
      <c r="B531" s="48"/>
    </row>
    <row r="532" spans="2:2" x14ac:dyDescent="0.25">
      <c r="B532" s="48"/>
    </row>
    <row r="533" spans="2:2" x14ac:dyDescent="0.25">
      <c r="B533" s="48"/>
    </row>
    <row r="534" spans="2:2" x14ac:dyDescent="0.25">
      <c r="B534" s="48"/>
    </row>
    <row r="535" spans="2:2" x14ac:dyDescent="0.25">
      <c r="B535" s="48"/>
    </row>
    <row r="536" spans="2:2" x14ac:dyDescent="0.25">
      <c r="B536" s="48"/>
    </row>
    <row r="537" spans="2:2" x14ac:dyDescent="0.25">
      <c r="B537" s="48"/>
    </row>
    <row r="538" spans="2:2" x14ac:dyDescent="0.25">
      <c r="B538" s="48"/>
    </row>
    <row r="539" spans="2:2" x14ac:dyDescent="0.25">
      <c r="B539" s="48"/>
    </row>
    <row r="540" spans="2:2" x14ac:dyDescent="0.25">
      <c r="B540" s="48"/>
    </row>
    <row r="541" spans="2:2" x14ac:dyDescent="0.25">
      <c r="B541" s="48"/>
    </row>
    <row r="542" spans="2:2" x14ac:dyDescent="0.25">
      <c r="B542" s="48"/>
    </row>
    <row r="543" spans="2:2" x14ac:dyDescent="0.25">
      <c r="B543" s="48"/>
    </row>
    <row r="544" spans="2:2" x14ac:dyDescent="0.25">
      <c r="B544" s="48"/>
    </row>
    <row r="545" spans="2:2" x14ac:dyDescent="0.25">
      <c r="B545" s="48"/>
    </row>
    <row r="546" spans="2:2" x14ac:dyDescent="0.25">
      <c r="B546" s="48"/>
    </row>
    <row r="547" spans="2:2" x14ac:dyDescent="0.25">
      <c r="B547" s="48"/>
    </row>
    <row r="548" spans="2:2" x14ac:dyDescent="0.25">
      <c r="B548" s="48"/>
    </row>
    <row r="549" spans="2:2" x14ac:dyDescent="0.25">
      <c r="B549" s="48"/>
    </row>
    <row r="550" spans="2:2" x14ac:dyDescent="0.25">
      <c r="B550" s="48"/>
    </row>
    <row r="551" spans="2:2" x14ac:dyDescent="0.25">
      <c r="B551" s="48"/>
    </row>
    <row r="552" spans="2:2" x14ac:dyDescent="0.25">
      <c r="B552" s="48"/>
    </row>
    <row r="553" spans="2:2" x14ac:dyDescent="0.25">
      <c r="B553" s="48"/>
    </row>
    <row r="554" spans="2:2" x14ac:dyDescent="0.25">
      <c r="B554" s="48"/>
    </row>
    <row r="555" spans="2:2" x14ac:dyDescent="0.25">
      <c r="B555" s="48"/>
    </row>
    <row r="556" spans="2:2" x14ac:dyDescent="0.25">
      <c r="B556" s="48"/>
    </row>
    <row r="557" spans="2:2" x14ac:dyDescent="0.25">
      <c r="B557" s="48"/>
    </row>
    <row r="558" spans="2:2" x14ac:dyDescent="0.25">
      <c r="B558" s="48"/>
    </row>
    <row r="559" spans="2:2" x14ac:dyDescent="0.25">
      <c r="B559" s="48"/>
    </row>
    <row r="560" spans="2:2" x14ac:dyDescent="0.25">
      <c r="B560" s="48"/>
    </row>
    <row r="561" spans="2:2" x14ac:dyDescent="0.25">
      <c r="B561" s="48"/>
    </row>
    <row r="562" spans="2:2" x14ac:dyDescent="0.25">
      <c r="B562" s="48"/>
    </row>
    <row r="563" spans="2:2" x14ac:dyDescent="0.25">
      <c r="B563" s="48"/>
    </row>
    <row r="564" spans="2:2" x14ac:dyDescent="0.25">
      <c r="B564" s="48"/>
    </row>
    <row r="565" spans="2:2" x14ac:dyDescent="0.25">
      <c r="B565" s="48"/>
    </row>
    <row r="566" spans="2:2" x14ac:dyDescent="0.25">
      <c r="B566" s="48"/>
    </row>
    <row r="567" spans="2:2" x14ac:dyDescent="0.25">
      <c r="B567" s="48"/>
    </row>
    <row r="568" spans="2:2" x14ac:dyDescent="0.25">
      <c r="B568" s="48"/>
    </row>
    <row r="569" spans="2:2" x14ac:dyDescent="0.25">
      <c r="B569" s="48"/>
    </row>
    <row r="570" spans="2:2" x14ac:dyDescent="0.25">
      <c r="B570" s="48"/>
    </row>
    <row r="571" spans="2:2" x14ac:dyDescent="0.25">
      <c r="B571" s="48"/>
    </row>
    <row r="572" spans="2:2" x14ac:dyDescent="0.25">
      <c r="B572" s="48"/>
    </row>
    <row r="573" spans="2:2" x14ac:dyDescent="0.25">
      <c r="B573" s="48"/>
    </row>
    <row r="574" spans="2:2" x14ac:dyDescent="0.25">
      <c r="B574" s="48"/>
    </row>
    <row r="575" spans="2:2" x14ac:dyDescent="0.25">
      <c r="B575" s="48"/>
    </row>
    <row r="576" spans="2:2" x14ac:dyDescent="0.25">
      <c r="B576" s="48"/>
    </row>
    <row r="577" spans="2:2" x14ac:dyDescent="0.25">
      <c r="B577" s="48"/>
    </row>
    <row r="578" spans="2:2" x14ac:dyDescent="0.25">
      <c r="B578" s="48"/>
    </row>
    <row r="579" spans="2:2" x14ac:dyDescent="0.25">
      <c r="B579" s="48"/>
    </row>
    <row r="580" spans="2:2" x14ac:dyDescent="0.25">
      <c r="B580" s="48"/>
    </row>
    <row r="581" spans="2:2" x14ac:dyDescent="0.25">
      <c r="B581" s="48"/>
    </row>
    <row r="582" spans="2:2" x14ac:dyDescent="0.25">
      <c r="B582" s="48"/>
    </row>
    <row r="583" spans="2:2" x14ac:dyDescent="0.25">
      <c r="B583" s="48"/>
    </row>
    <row r="584" spans="2:2" x14ac:dyDescent="0.25">
      <c r="B584" s="48"/>
    </row>
    <row r="585" spans="2:2" x14ac:dyDescent="0.25">
      <c r="B585" s="48"/>
    </row>
    <row r="586" spans="2:2" x14ac:dyDescent="0.25">
      <c r="B586" s="48"/>
    </row>
    <row r="587" spans="2:2" x14ac:dyDescent="0.25">
      <c r="B587" s="48"/>
    </row>
    <row r="588" spans="2:2" x14ac:dyDescent="0.25">
      <c r="B588" s="48"/>
    </row>
    <row r="589" spans="2:2" x14ac:dyDescent="0.25">
      <c r="B589" s="48"/>
    </row>
    <row r="590" spans="2:2" x14ac:dyDescent="0.25">
      <c r="B590" s="48"/>
    </row>
    <row r="591" spans="2:2" x14ac:dyDescent="0.25">
      <c r="B591" s="48"/>
    </row>
    <row r="592" spans="2:2" x14ac:dyDescent="0.25">
      <c r="B592" s="48"/>
    </row>
    <row r="593" spans="2:2" x14ac:dyDescent="0.25">
      <c r="B593" s="48"/>
    </row>
    <row r="594" spans="2:2" x14ac:dyDescent="0.25">
      <c r="B594" s="48"/>
    </row>
    <row r="595" spans="2:2" x14ac:dyDescent="0.25">
      <c r="B595" s="48"/>
    </row>
    <row r="596" spans="2:2" x14ac:dyDescent="0.25">
      <c r="B596" s="48"/>
    </row>
    <row r="597" spans="2:2" x14ac:dyDescent="0.25">
      <c r="B597" s="48"/>
    </row>
    <row r="598" spans="2:2" x14ac:dyDescent="0.25">
      <c r="B598" s="48"/>
    </row>
    <row r="599" spans="2:2" x14ac:dyDescent="0.25">
      <c r="B599" s="48"/>
    </row>
    <row r="600" spans="2:2" x14ac:dyDescent="0.25">
      <c r="B600" s="48"/>
    </row>
    <row r="601" spans="2:2" x14ac:dyDescent="0.25">
      <c r="B601" s="48"/>
    </row>
    <row r="602" spans="2:2" x14ac:dyDescent="0.25">
      <c r="B602" s="48"/>
    </row>
    <row r="603" spans="2:2" x14ac:dyDescent="0.25">
      <c r="B603" s="48"/>
    </row>
    <row r="604" spans="2:2" x14ac:dyDescent="0.25">
      <c r="B604" s="48"/>
    </row>
    <row r="605" spans="2:2" x14ac:dyDescent="0.25">
      <c r="B605" s="48"/>
    </row>
    <row r="606" spans="2:2" x14ac:dyDescent="0.25">
      <c r="B606" s="48"/>
    </row>
    <row r="607" spans="2:2" x14ac:dyDescent="0.25">
      <c r="B607" s="48"/>
    </row>
    <row r="608" spans="2:2" x14ac:dyDescent="0.25">
      <c r="B608" s="48"/>
    </row>
    <row r="609" spans="2:2" x14ac:dyDescent="0.25">
      <c r="B609" s="48"/>
    </row>
    <row r="610" spans="2:2" x14ac:dyDescent="0.25">
      <c r="B610" s="48"/>
    </row>
    <row r="611" spans="2:2" x14ac:dyDescent="0.25">
      <c r="B611" s="48"/>
    </row>
    <row r="612" spans="2:2" x14ac:dyDescent="0.25">
      <c r="B612" s="48"/>
    </row>
    <row r="613" spans="2:2" x14ac:dyDescent="0.25">
      <c r="B613" s="48"/>
    </row>
    <row r="614" spans="2:2" x14ac:dyDescent="0.25">
      <c r="B614" s="48"/>
    </row>
    <row r="615" spans="2:2" x14ac:dyDescent="0.25">
      <c r="B615" s="48"/>
    </row>
    <row r="616" spans="2:2" x14ac:dyDescent="0.25">
      <c r="B616" s="48"/>
    </row>
    <row r="617" spans="2:2" x14ac:dyDescent="0.25">
      <c r="B617" s="48"/>
    </row>
    <row r="618" spans="2:2" x14ac:dyDescent="0.25">
      <c r="B618" s="48"/>
    </row>
    <row r="619" spans="2:2" x14ac:dyDescent="0.25">
      <c r="B619" s="48"/>
    </row>
    <row r="620" spans="2:2" x14ac:dyDescent="0.25">
      <c r="B620" s="48"/>
    </row>
    <row r="621" spans="2:2" x14ac:dyDescent="0.25">
      <c r="B621" s="48"/>
    </row>
    <row r="622" spans="2:2" x14ac:dyDescent="0.25">
      <c r="B622" s="48"/>
    </row>
    <row r="623" spans="2:2" x14ac:dyDescent="0.25">
      <c r="B623" s="48"/>
    </row>
    <row r="624" spans="2:2" x14ac:dyDescent="0.25">
      <c r="B624" s="48"/>
    </row>
    <row r="625" spans="2:2" x14ac:dyDescent="0.25">
      <c r="B625" s="48"/>
    </row>
    <row r="626" spans="2:2" x14ac:dyDescent="0.25">
      <c r="B626" s="48"/>
    </row>
    <row r="627" spans="2:2" x14ac:dyDescent="0.25">
      <c r="B627" s="48"/>
    </row>
    <row r="628" spans="2:2" x14ac:dyDescent="0.25">
      <c r="B628" s="48"/>
    </row>
    <row r="629" spans="2:2" x14ac:dyDescent="0.25">
      <c r="B629" s="48"/>
    </row>
    <row r="630" spans="2:2" x14ac:dyDescent="0.25">
      <c r="B630" s="48"/>
    </row>
    <row r="631" spans="2:2" x14ac:dyDescent="0.25">
      <c r="B631" s="48"/>
    </row>
    <row r="632" spans="2:2" x14ac:dyDescent="0.25">
      <c r="B632" s="48"/>
    </row>
    <row r="633" spans="2:2" x14ac:dyDescent="0.25">
      <c r="B633" s="48"/>
    </row>
    <row r="634" spans="2:2" x14ac:dyDescent="0.25">
      <c r="B634" s="48"/>
    </row>
    <row r="635" spans="2:2" x14ac:dyDescent="0.25">
      <c r="B635" s="48"/>
    </row>
    <row r="636" spans="2:2" x14ac:dyDescent="0.25">
      <c r="B636" s="48"/>
    </row>
    <row r="637" spans="2:2" x14ac:dyDescent="0.25">
      <c r="B637" s="48"/>
    </row>
    <row r="638" spans="2:2" x14ac:dyDescent="0.25">
      <c r="B638" s="48"/>
    </row>
    <row r="639" spans="2:2" x14ac:dyDescent="0.25">
      <c r="B639" s="48"/>
    </row>
    <row r="640" spans="2:2" x14ac:dyDescent="0.25">
      <c r="B640" s="48"/>
    </row>
    <row r="641" spans="2:2" x14ac:dyDescent="0.25">
      <c r="B641" s="48"/>
    </row>
    <row r="642" spans="2:2" x14ac:dyDescent="0.25">
      <c r="B642" s="48"/>
    </row>
    <row r="643" spans="2:2" x14ac:dyDescent="0.25">
      <c r="B643" s="48"/>
    </row>
    <row r="644" spans="2:2" x14ac:dyDescent="0.25">
      <c r="B644" s="48"/>
    </row>
    <row r="645" spans="2:2" x14ac:dyDescent="0.25">
      <c r="B645" s="48"/>
    </row>
    <row r="646" spans="2:2" x14ac:dyDescent="0.25">
      <c r="B646" s="48"/>
    </row>
    <row r="647" spans="2:2" x14ac:dyDescent="0.25">
      <c r="B647" s="48"/>
    </row>
    <row r="648" spans="2:2" x14ac:dyDescent="0.25">
      <c r="B648" s="48"/>
    </row>
    <row r="649" spans="2:2" x14ac:dyDescent="0.25">
      <c r="B649" s="48"/>
    </row>
    <row r="650" spans="2:2" x14ac:dyDescent="0.25">
      <c r="B650" s="48"/>
    </row>
    <row r="651" spans="2:2" x14ac:dyDescent="0.25">
      <c r="B651" s="48"/>
    </row>
    <row r="652" spans="2:2" x14ac:dyDescent="0.25">
      <c r="B652" s="48"/>
    </row>
    <row r="653" spans="2:2" x14ac:dyDescent="0.25">
      <c r="B653" s="48"/>
    </row>
    <row r="654" spans="2:2" x14ac:dyDescent="0.25">
      <c r="B654" s="48"/>
    </row>
    <row r="655" spans="2:2" x14ac:dyDescent="0.25">
      <c r="B655" s="48"/>
    </row>
    <row r="656" spans="2:2" x14ac:dyDescent="0.25">
      <c r="B656" s="48"/>
    </row>
    <row r="657" spans="2:2" x14ac:dyDescent="0.25">
      <c r="B657" s="48"/>
    </row>
    <row r="658" spans="2:2" x14ac:dyDescent="0.25">
      <c r="B658" s="48"/>
    </row>
    <row r="659" spans="2:2" x14ac:dyDescent="0.25">
      <c r="B659" s="48"/>
    </row>
    <row r="660" spans="2:2" x14ac:dyDescent="0.25">
      <c r="B660" s="48"/>
    </row>
    <row r="661" spans="2:2" x14ac:dyDescent="0.25">
      <c r="B661" s="48"/>
    </row>
    <row r="662" spans="2:2" x14ac:dyDescent="0.25">
      <c r="B662" s="48"/>
    </row>
    <row r="663" spans="2:2" x14ac:dyDescent="0.25">
      <c r="B663" s="48"/>
    </row>
    <row r="664" spans="2:2" x14ac:dyDescent="0.25">
      <c r="B664" s="48"/>
    </row>
    <row r="665" spans="2:2" x14ac:dyDescent="0.25">
      <c r="B665" s="48"/>
    </row>
    <row r="666" spans="2:2" x14ac:dyDescent="0.25">
      <c r="B666" s="48"/>
    </row>
    <row r="667" spans="2:2" x14ac:dyDescent="0.25">
      <c r="B667" s="48"/>
    </row>
    <row r="668" spans="2:2" x14ac:dyDescent="0.25">
      <c r="B668" s="48"/>
    </row>
    <row r="669" spans="2:2" x14ac:dyDescent="0.25">
      <c r="B669" s="48"/>
    </row>
    <row r="670" spans="2:2" x14ac:dyDescent="0.25">
      <c r="B670" s="48"/>
    </row>
    <row r="671" spans="2:2" x14ac:dyDescent="0.25">
      <c r="B671" s="48"/>
    </row>
    <row r="672" spans="2:2" x14ac:dyDescent="0.25">
      <c r="B672" s="48"/>
    </row>
    <row r="673" spans="2:2" x14ac:dyDescent="0.25">
      <c r="B673" s="48"/>
    </row>
    <row r="674" spans="2:2" x14ac:dyDescent="0.25">
      <c r="B674" s="48"/>
    </row>
    <row r="675" spans="2:2" x14ac:dyDescent="0.25">
      <c r="B675" s="48"/>
    </row>
    <row r="676" spans="2:2" x14ac:dyDescent="0.25">
      <c r="B676" s="48"/>
    </row>
    <row r="677" spans="2:2" x14ac:dyDescent="0.25">
      <c r="B677" s="48"/>
    </row>
    <row r="678" spans="2:2" x14ac:dyDescent="0.25">
      <c r="B678" s="48"/>
    </row>
    <row r="679" spans="2:2" x14ac:dyDescent="0.25">
      <c r="B679" s="48"/>
    </row>
    <row r="680" spans="2:2" x14ac:dyDescent="0.25">
      <c r="B680" s="48"/>
    </row>
    <row r="681" spans="2:2" x14ac:dyDescent="0.25">
      <c r="B681" s="48"/>
    </row>
    <row r="682" spans="2:2" x14ac:dyDescent="0.25">
      <c r="B682" s="48"/>
    </row>
    <row r="683" spans="2:2" x14ac:dyDescent="0.25">
      <c r="B683" s="48"/>
    </row>
    <row r="684" spans="2:2" x14ac:dyDescent="0.25">
      <c r="B684" s="48"/>
    </row>
    <row r="685" spans="2:2" x14ac:dyDescent="0.25">
      <c r="B685" s="48"/>
    </row>
    <row r="686" spans="2:2" x14ac:dyDescent="0.25">
      <c r="B686" s="48"/>
    </row>
    <row r="687" spans="2:2" x14ac:dyDescent="0.25">
      <c r="B687" s="48"/>
    </row>
    <row r="688" spans="2:2" x14ac:dyDescent="0.25">
      <c r="B688" s="48"/>
    </row>
    <row r="689" spans="2:2" x14ac:dyDescent="0.25">
      <c r="B689" s="48"/>
    </row>
    <row r="690" spans="2:2" x14ac:dyDescent="0.25">
      <c r="B690" s="48"/>
    </row>
    <row r="691" spans="2:2" x14ac:dyDescent="0.25">
      <c r="B691" s="48"/>
    </row>
    <row r="692" spans="2:2" x14ac:dyDescent="0.25">
      <c r="B692" s="48"/>
    </row>
    <row r="693" spans="2:2" x14ac:dyDescent="0.25">
      <c r="B693" s="48"/>
    </row>
    <row r="694" spans="2:2" x14ac:dyDescent="0.25">
      <c r="B694" s="48"/>
    </row>
    <row r="695" spans="2:2" x14ac:dyDescent="0.25">
      <c r="B695" s="48"/>
    </row>
    <row r="696" spans="2:2" x14ac:dyDescent="0.25">
      <c r="B696" s="48"/>
    </row>
    <row r="697" spans="2:2" x14ac:dyDescent="0.25">
      <c r="B697" s="48"/>
    </row>
    <row r="698" spans="2:2" x14ac:dyDescent="0.25">
      <c r="B698" s="48"/>
    </row>
    <row r="699" spans="2:2" x14ac:dyDescent="0.25">
      <c r="B699" s="48"/>
    </row>
    <row r="700" spans="2:2" x14ac:dyDescent="0.25">
      <c r="B700" s="48"/>
    </row>
    <row r="701" spans="2:2" x14ac:dyDescent="0.25">
      <c r="B701" s="48"/>
    </row>
    <row r="702" spans="2:2" x14ac:dyDescent="0.25">
      <c r="B702" s="48"/>
    </row>
    <row r="703" spans="2:2" x14ac:dyDescent="0.25">
      <c r="B703" s="48"/>
    </row>
    <row r="704" spans="2:2" x14ac:dyDescent="0.25">
      <c r="B704" s="48"/>
    </row>
    <row r="705" spans="2:2" x14ac:dyDescent="0.25">
      <c r="B705" s="48"/>
    </row>
    <row r="706" spans="2:2" x14ac:dyDescent="0.25">
      <c r="B706" s="48"/>
    </row>
    <row r="707" spans="2:2" x14ac:dyDescent="0.25">
      <c r="B707" s="48"/>
    </row>
    <row r="708" spans="2:2" x14ac:dyDescent="0.25">
      <c r="B708" s="48"/>
    </row>
    <row r="709" spans="2:2" x14ac:dyDescent="0.25">
      <c r="B709" s="48"/>
    </row>
    <row r="710" spans="2:2" x14ac:dyDescent="0.25">
      <c r="B710" s="48"/>
    </row>
    <row r="711" spans="2:2" x14ac:dyDescent="0.25">
      <c r="B711" s="48"/>
    </row>
    <row r="712" spans="2:2" x14ac:dyDescent="0.25">
      <c r="B712" s="48"/>
    </row>
    <row r="713" spans="2:2" x14ac:dyDescent="0.25">
      <c r="B713" s="48"/>
    </row>
    <row r="714" spans="2:2" x14ac:dyDescent="0.25">
      <c r="B714" s="48"/>
    </row>
    <row r="715" spans="2:2" x14ac:dyDescent="0.25">
      <c r="B715" s="48"/>
    </row>
    <row r="716" spans="2:2" x14ac:dyDescent="0.25">
      <c r="B716" s="48"/>
    </row>
    <row r="717" spans="2:2" x14ac:dyDescent="0.25">
      <c r="B717" s="48"/>
    </row>
    <row r="718" spans="2:2" x14ac:dyDescent="0.25">
      <c r="B718" s="48"/>
    </row>
    <row r="719" spans="2:2" x14ac:dyDescent="0.25">
      <c r="B719" s="48"/>
    </row>
    <row r="720" spans="2:2" x14ac:dyDescent="0.25">
      <c r="B720" s="48"/>
    </row>
    <row r="721" spans="2:2" x14ac:dyDescent="0.25">
      <c r="B721" s="48"/>
    </row>
    <row r="722" spans="2:2" x14ac:dyDescent="0.25">
      <c r="B722" s="48"/>
    </row>
    <row r="723" spans="2:2" x14ac:dyDescent="0.25">
      <c r="B723" s="48"/>
    </row>
    <row r="724" spans="2:2" x14ac:dyDescent="0.25">
      <c r="B724" s="48"/>
    </row>
    <row r="725" spans="2:2" x14ac:dyDescent="0.25">
      <c r="B725" s="48"/>
    </row>
    <row r="726" spans="2:2" x14ac:dyDescent="0.25">
      <c r="B726" s="48"/>
    </row>
    <row r="727" spans="2:2" x14ac:dyDescent="0.25">
      <c r="B727" s="48"/>
    </row>
    <row r="728" spans="2:2" x14ac:dyDescent="0.25">
      <c r="B728" s="48"/>
    </row>
    <row r="729" spans="2:2" x14ac:dyDescent="0.25">
      <c r="B729" s="48"/>
    </row>
    <row r="730" spans="2:2" x14ac:dyDescent="0.25">
      <c r="B730" s="48"/>
    </row>
    <row r="731" spans="2:2" x14ac:dyDescent="0.25">
      <c r="B731" s="48"/>
    </row>
    <row r="732" spans="2:2" x14ac:dyDescent="0.25">
      <c r="B732" s="48"/>
    </row>
    <row r="733" spans="2:2" x14ac:dyDescent="0.25">
      <c r="B733" s="48"/>
    </row>
    <row r="734" spans="2:2" x14ac:dyDescent="0.25">
      <c r="B734" s="48"/>
    </row>
    <row r="735" spans="2:2" x14ac:dyDescent="0.25">
      <c r="B735" s="48"/>
    </row>
    <row r="736" spans="2:2" x14ac:dyDescent="0.25">
      <c r="B736" s="48"/>
    </row>
    <row r="737" spans="2:2" x14ac:dyDescent="0.25">
      <c r="B737" s="48"/>
    </row>
    <row r="738" spans="2:2" x14ac:dyDescent="0.25">
      <c r="B738" s="48"/>
    </row>
    <row r="739" spans="2:2" x14ac:dyDescent="0.25">
      <c r="B739" s="48"/>
    </row>
    <row r="740" spans="2:2" x14ac:dyDescent="0.25">
      <c r="B740" s="48"/>
    </row>
    <row r="741" spans="2:2" x14ac:dyDescent="0.25">
      <c r="B741" s="48"/>
    </row>
    <row r="742" spans="2:2" x14ac:dyDescent="0.25">
      <c r="B742" s="48"/>
    </row>
    <row r="743" spans="2:2" x14ac:dyDescent="0.25">
      <c r="B743" s="48"/>
    </row>
    <row r="744" spans="2:2" x14ac:dyDescent="0.25">
      <c r="B744" s="48"/>
    </row>
    <row r="745" spans="2:2" x14ac:dyDescent="0.25">
      <c r="B745" s="48"/>
    </row>
    <row r="746" spans="2:2" x14ac:dyDescent="0.25">
      <c r="B746" s="48"/>
    </row>
    <row r="747" spans="2:2" x14ac:dyDescent="0.25">
      <c r="B747" s="48"/>
    </row>
    <row r="748" spans="2:2" x14ac:dyDescent="0.25">
      <c r="B748" s="48"/>
    </row>
    <row r="749" spans="2:2" x14ac:dyDescent="0.25">
      <c r="B749" s="48"/>
    </row>
    <row r="750" spans="2:2" x14ac:dyDescent="0.25">
      <c r="B750" s="48"/>
    </row>
    <row r="751" spans="2:2" x14ac:dyDescent="0.25">
      <c r="B751" s="48"/>
    </row>
    <row r="752" spans="2:2" x14ac:dyDescent="0.25">
      <c r="B752" s="48"/>
    </row>
    <row r="753" spans="2:2" x14ac:dyDescent="0.25">
      <c r="B753" s="48"/>
    </row>
    <row r="754" spans="2:2" x14ac:dyDescent="0.25">
      <c r="B754" s="48"/>
    </row>
    <row r="755" spans="2:2" x14ac:dyDescent="0.25">
      <c r="B755" s="48"/>
    </row>
    <row r="756" spans="2:2" x14ac:dyDescent="0.25">
      <c r="B756" s="48"/>
    </row>
    <row r="757" spans="2:2" x14ac:dyDescent="0.25">
      <c r="B757" s="48"/>
    </row>
    <row r="758" spans="2:2" x14ac:dyDescent="0.25">
      <c r="B758" s="48"/>
    </row>
    <row r="759" spans="2:2" x14ac:dyDescent="0.25">
      <c r="B759" s="48"/>
    </row>
    <row r="760" spans="2:2" x14ac:dyDescent="0.25">
      <c r="B760" s="48"/>
    </row>
    <row r="761" spans="2:2" x14ac:dyDescent="0.25">
      <c r="B761" s="48"/>
    </row>
    <row r="762" spans="2:2" x14ac:dyDescent="0.25">
      <c r="B762" s="48"/>
    </row>
    <row r="763" spans="2:2" x14ac:dyDescent="0.25">
      <c r="B763" s="48"/>
    </row>
    <row r="764" spans="2:2" x14ac:dyDescent="0.25">
      <c r="B764" s="48"/>
    </row>
    <row r="765" spans="2:2" x14ac:dyDescent="0.25">
      <c r="B765" s="48"/>
    </row>
    <row r="766" spans="2:2" x14ac:dyDescent="0.25">
      <c r="B766" s="48"/>
    </row>
    <row r="767" spans="2:2" x14ac:dyDescent="0.25">
      <c r="B767" s="48"/>
    </row>
    <row r="768" spans="2:2" x14ac:dyDescent="0.25">
      <c r="B768" s="48"/>
    </row>
    <row r="769" spans="2:2" x14ac:dyDescent="0.25">
      <c r="B769" s="48"/>
    </row>
    <row r="770" spans="2:2" x14ac:dyDescent="0.25">
      <c r="B770" s="48"/>
    </row>
    <row r="771" spans="2:2" x14ac:dyDescent="0.25">
      <c r="B771" s="48"/>
    </row>
    <row r="772" spans="2:2" x14ac:dyDescent="0.25">
      <c r="B772" s="48"/>
    </row>
    <row r="773" spans="2:2" x14ac:dyDescent="0.25">
      <c r="B773" s="48"/>
    </row>
    <row r="774" spans="2:2" x14ac:dyDescent="0.25">
      <c r="B774" s="48"/>
    </row>
    <row r="775" spans="2:2" x14ac:dyDescent="0.25">
      <c r="B775" s="48"/>
    </row>
    <row r="776" spans="2:2" x14ac:dyDescent="0.25">
      <c r="B776" s="48"/>
    </row>
    <row r="777" spans="2:2" x14ac:dyDescent="0.25">
      <c r="B777" s="48"/>
    </row>
    <row r="778" spans="2:2" x14ac:dyDescent="0.25">
      <c r="B778" s="48"/>
    </row>
    <row r="779" spans="2:2" x14ac:dyDescent="0.25">
      <c r="B779" s="48"/>
    </row>
    <row r="780" spans="2:2" x14ac:dyDescent="0.25">
      <c r="B780" s="48"/>
    </row>
    <row r="781" spans="2:2" x14ac:dyDescent="0.25">
      <c r="B781" s="48"/>
    </row>
    <row r="782" spans="2:2" x14ac:dyDescent="0.25">
      <c r="B782" s="48"/>
    </row>
    <row r="783" spans="2:2" x14ac:dyDescent="0.25">
      <c r="B783" s="48"/>
    </row>
    <row r="784" spans="2:2" x14ac:dyDescent="0.25">
      <c r="B784" s="48"/>
    </row>
    <row r="785" spans="2:2" x14ac:dyDescent="0.25">
      <c r="B785" s="48"/>
    </row>
    <row r="786" spans="2:2" x14ac:dyDescent="0.25">
      <c r="B786" s="48"/>
    </row>
    <row r="787" spans="2:2" x14ac:dyDescent="0.25">
      <c r="B787" s="48"/>
    </row>
    <row r="788" spans="2:2" x14ac:dyDescent="0.25">
      <c r="B788" s="48"/>
    </row>
    <row r="789" spans="2:2" x14ac:dyDescent="0.25">
      <c r="B789" s="48"/>
    </row>
    <row r="790" spans="2:2" x14ac:dyDescent="0.25">
      <c r="B790" s="48"/>
    </row>
    <row r="791" spans="2:2" x14ac:dyDescent="0.25">
      <c r="B791" s="48"/>
    </row>
  </sheetData>
  <customSheetViews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1"/>
    </customSheetView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59" fitToHeight="10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4"/>
  <sheetViews>
    <sheetView view="pageBreakPreview" zoomScale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5" sqref="F5"/>
    </sheetView>
  </sheetViews>
  <sheetFormatPr defaultRowHeight="15" x14ac:dyDescent="0.25"/>
  <cols>
    <col min="1" max="1" width="51.5703125" customWidth="1"/>
    <col min="2" max="3" width="17" customWidth="1"/>
    <col min="5" max="6" width="25.28515625" customWidth="1"/>
  </cols>
  <sheetData>
    <row r="1" spans="1:6" ht="18.75" x14ac:dyDescent="0.25">
      <c r="A1" s="93" t="s">
        <v>92</v>
      </c>
      <c r="B1" s="93"/>
      <c r="C1" s="93"/>
    </row>
    <row r="3" spans="1:6" ht="85.5" customHeight="1" x14ac:dyDescent="0.25">
      <c r="A3" s="5" t="s">
        <v>0</v>
      </c>
      <c r="B3" s="5" t="s">
        <v>1</v>
      </c>
      <c r="C3" s="5" t="s">
        <v>2</v>
      </c>
    </row>
    <row r="4" spans="1:6" ht="15.75" thickBot="1" x14ac:dyDescent="0.3">
      <c r="A4" s="6">
        <v>1</v>
      </c>
      <c r="B4" s="18">
        <v>2</v>
      </c>
      <c r="C4" s="18">
        <v>3</v>
      </c>
      <c r="E4" s="37"/>
      <c r="F4" s="37"/>
    </row>
    <row r="5" spans="1:6" ht="42.75" x14ac:dyDescent="0.25">
      <c r="A5" s="81" t="s">
        <v>106</v>
      </c>
      <c r="B5" s="83">
        <v>1615599.4000000036</v>
      </c>
      <c r="C5" s="84">
        <v>-907830.40000000037</v>
      </c>
      <c r="D5" s="20"/>
      <c r="E5" s="66"/>
      <c r="F5" s="37"/>
    </row>
    <row r="6" spans="1:6" x14ac:dyDescent="0.25">
      <c r="A6" s="7" t="s">
        <v>93</v>
      </c>
      <c r="B6" s="85"/>
      <c r="C6" s="29"/>
      <c r="D6" s="20"/>
      <c r="E6" s="66"/>
      <c r="F6" s="37"/>
    </row>
    <row r="7" spans="1:6" ht="28.5" x14ac:dyDescent="0.25">
      <c r="A7" s="81" t="s">
        <v>94</v>
      </c>
      <c r="B7" s="86">
        <v>614111.4</v>
      </c>
      <c r="C7" s="60">
        <v>-100000</v>
      </c>
      <c r="D7" s="20"/>
      <c r="E7" s="66"/>
      <c r="F7" s="37"/>
    </row>
    <row r="8" spans="1:6" ht="28.5" x14ac:dyDescent="0.25">
      <c r="A8" s="81" t="s">
        <v>95</v>
      </c>
      <c r="B8" s="86">
        <v>714111.4</v>
      </c>
      <c r="C8" s="60">
        <v>0</v>
      </c>
      <c r="D8" s="20"/>
      <c r="E8" s="66"/>
      <c r="F8" s="37"/>
    </row>
    <row r="9" spans="1:6" ht="45" x14ac:dyDescent="0.25">
      <c r="A9" s="82" t="s">
        <v>96</v>
      </c>
      <c r="B9" s="85">
        <v>714111.4</v>
      </c>
      <c r="C9" s="29">
        <v>0</v>
      </c>
      <c r="D9" s="20"/>
      <c r="E9" s="66"/>
      <c r="F9" s="37"/>
    </row>
    <row r="10" spans="1:6" ht="42.75" x14ac:dyDescent="0.25">
      <c r="A10" s="81" t="s">
        <v>156</v>
      </c>
      <c r="B10" s="86">
        <v>100000</v>
      </c>
      <c r="C10" s="60">
        <v>100000</v>
      </c>
      <c r="D10" s="20"/>
      <c r="E10" s="66"/>
      <c r="F10" s="37"/>
    </row>
    <row r="11" spans="1:6" ht="45" x14ac:dyDescent="0.25">
      <c r="A11" s="82" t="s">
        <v>155</v>
      </c>
      <c r="B11" s="85">
        <v>100000</v>
      </c>
      <c r="C11" s="29">
        <v>100000</v>
      </c>
      <c r="D11" s="20"/>
      <c r="E11" s="20"/>
    </row>
    <row r="12" spans="1:6" ht="28.5" x14ac:dyDescent="0.25">
      <c r="A12" s="81" t="s">
        <v>97</v>
      </c>
      <c r="B12" s="86">
        <v>1001488.0000000037</v>
      </c>
      <c r="C12" s="60">
        <v>-807830.40000000037</v>
      </c>
      <c r="D12" s="20"/>
      <c r="E12" s="20"/>
    </row>
    <row r="13" spans="1:6" x14ac:dyDescent="0.25">
      <c r="A13" s="81" t="s">
        <v>98</v>
      </c>
      <c r="B13" s="86">
        <v>-17528051.099999998</v>
      </c>
      <c r="C13" s="60">
        <v>-5070172.4000000004</v>
      </c>
      <c r="D13" s="20"/>
      <c r="E13" s="20"/>
    </row>
    <row r="14" spans="1:6" x14ac:dyDescent="0.25">
      <c r="A14" s="82" t="s">
        <v>99</v>
      </c>
      <c r="B14" s="85">
        <v>-17528051.099999998</v>
      </c>
      <c r="C14" s="29">
        <v>-5070172.4000000004</v>
      </c>
      <c r="D14" s="20"/>
      <c r="E14" s="20"/>
    </row>
    <row r="15" spans="1:6" ht="30" x14ac:dyDescent="0.25">
      <c r="A15" s="82" t="s">
        <v>100</v>
      </c>
      <c r="B15" s="85">
        <v>-17528051.099999998</v>
      </c>
      <c r="C15" s="29">
        <v>-5070172.4000000004</v>
      </c>
      <c r="D15" s="20"/>
      <c r="E15" s="20"/>
    </row>
    <row r="16" spans="1:6" ht="30" x14ac:dyDescent="0.25">
      <c r="A16" s="82" t="s">
        <v>101</v>
      </c>
      <c r="B16" s="85">
        <v>-17528051.099999998</v>
      </c>
      <c r="C16" s="31">
        <v>-5070172.4000000004</v>
      </c>
      <c r="D16" s="20"/>
      <c r="E16" s="20"/>
    </row>
    <row r="17" spans="1:5" x14ac:dyDescent="0.25">
      <c r="A17" s="81" t="s">
        <v>102</v>
      </c>
      <c r="B17" s="86">
        <v>18529539.100000001</v>
      </c>
      <c r="C17" s="60">
        <v>4262342</v>
      </c>
      <c r="D17" s="20"/>
      <c r="E17" s="20"/>
    </row>
    <row r="18" spans="1:5" x14ac:dyDescent="0.25">
      <c r="A18" s="82" t="s">
        <v>103</v>
      </c>
      <c r="B18" s="85">
        <v>18529539.100000001</v>
      </c>
      <c r="C18" s="29">
        <v>4262342</v>
      </c>
      <c r="D18" s="20"/>
      <c r="E18" s="20"/>
    </row>
    <row r="19" spans="1:5" ht="30" x14ac:dyDescent="0.25">
      <c r="A19" s="82" t="s">
        <v>104</v>
      </c>
      <c r="B19" s="85">
        <v>18529539.100000001</v>
      </c>
      <c r="C19" s="29">
        <v>4262342</v>
      </c>
      <c r="D19" s="20"/>
      <c r="E19" s="20"/>
    </row>
    <row r="20" spans="1:5" ht="30.75" thickBot="1" x14ac:dyDescent="0.3">
      <c r="A20" s="82" t="s">
        <v>105</v>
      </c>
      <c r="B20" s="87">
        <v>18529539.100000001</v>
      </c>
      <c r="C20" s="30">
        <v>4262342</v>
      </c>
      <c r="D20" s="20"/>
      <c r="E20" s="20"/>
    </row>
    <row r="21" spans="1:5" x14ac:dyDescent="0.25">
      <c r="B21" s="20"/>
      <c r="C21" s="20"/>
      <c r="D21" s="20"/>
      <c r="E21" s="20"/>
    </row>
    <row r="22" spans="1:5" x14ac:dyDescent="0.25">
      <c r="B22" s="20"/>
      <c r="C22" s="20"/>
      <c r="D22" s="20"/>
      <c r="E22" s="20"/>
    </row>
    <row r="23" spans="1:5" x14ac:dyDescent="0.25">
      <c r="B23" s="20"/>
      <c r="C23" s="20"/>
      <c r="D23" s="20"/>
      <c r="E23" s="20"/>
    </row>
    <row r="24" spans="1:5" x14ac:dyDescent="0.25">
      <c r="B24" s="20"/>
      <c r="C24" s="20"/>
      <c r="D24" s="20"/>
      <c r="E24" s="20"/>
    </row>
  </sheetData>
  <customSheetViews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scale="80" orientation="portrait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Кислинская Виолетта Витальевна</cp:lastModifiedBy>
  <cp:lastPrinted>2017-05-05T05:28:15Z</cp:lastPrinted>
  <dcterms:created xsi:type="dcterms:W3CDTF">2016-04-27T02:46:00Z</dcterms:created>
  <dcterms:modified xsi:type="dcterms:W3CDTF">2017-05-05T05:28:20Z</dcterms:modified>
</cp:coreProperties>
</file>